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C:\Users\rolivosl\Desktop\44 v2\Gestión estadística\"/>
    </mc:Choice>
  </mc:AlternateContent>
  <xr:revisionPtr revIDLastSave="0" documentId="13_ncr:1_{582C8410-34DF-41DD-8663-CFA5AF07065F}" xr6:coauthVersionLast="47" xr6:coauthVersionMax="47" xr10:uidLastSave="{00000000-0000-0000-0000-000000000000}"/>
  <bookViews>
    <workbookView xWindow="28680" yWindow="-120" windowWidth="29040" windowHeight="15840" firstSheet="1" activeTab="1" xr2:uid="{76622D8C-E61D-4AD7-9EEA-A3294C424DF6}"/>
  </bookViews>
  <sheets>
    <sheet name="Instrucciones" sheetId="5" r:id="rId1"/>
    <sheet name="Con Depto. PRP" sheetId="1" r:id="rId2"/>
    <sheet name="Siniestros" sheetId="2" r:id="rId3"/>
  </sheets>
  <externalReferences>
    <externalReference r:id="rId4"/>
    <externalReference r:id="rId5"/>
    <externalReference r:id="rId6"/>
  </externalReferences>
  <definedNames>
    <definedName name="_xlnm.Print_Area" localSheetId="1">'Con Depto. PRP'!$B$1:$BF$34</definedName>
    <definedName name="CARGOS">'[1]Base datos'!$N$5:$N$19</definedName>
    <definedName name="h">'[2]BASE. DATOS'!$E$5:$E$23</definedName>
    <definedName name="PL">'[3]BASE. DATOS'!$E$5:$E$23</definedName>
    <definedName name="re">'[2]BASE. DATOS'!$C$5:$C$20</definedName>
    <definedName name="TI">'[3]BASE. DATOS'!$C$5:$C$20</definedName>
    <definedName name="tiples">'[1]Base datos'!$D$5:$D$32</definedName>
    <definedName name="TIPOINC">'[1]Base datos'!$C$5:$C$20</definedName>
    <definedName name="TLE">'[3]BASE. DATOS'!$D$5:$D$33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4" i="1" l="1"/>
  <c r="BC18" i="1" l="1"/>
  <c r="AP25" i="1"/>
  <c r="AN25" i="1"/>
  <c r="AG25" i="1"/>
  <c r="AD25" i="1"/>
  <c r="AA25" i="1"/>
  <c r="AR25" i="1" s="1"/>
  <c r="U25" i="1"/>
  <c r="O25" i="1"/>
  <c r="I25" i="1"/>
  <c r="H25" i="1"/>
  <c r="F25" i="1"/>
  <c r="AP24" i="1"/>
  <c r="AN24" i="1"/>
  <c r="AG24" i="1"/>
  <c r="AD24" i="1"/>
  <c r="AA24" i="1"/>
  <c r="U24" i="1"/>
  <c r="O24" i="1"/>
  <c r="AR24" i="1" s="1"/>
  <c r="I24" i="1"/>
  <c r="H24" i="1"/>
  <c r="F24" i="1"/>
  <c r="AP23" i="1"/>
  <c r="AN23" i="1"/>
  <c r="AG23" i="1"/>
  <c r="AD23" i="1"/>
  <c r="AA23" i="1"/>
  <c r="U23" i="1"/>
  <c r="O23" i="1"/>
  <c r="I23" i="1"/>
  <c r="H23" i="1"/>
  <c r="F23" i="1"/>
  <c r="AP22" i="1"/>
  <c r="AN22" i="1"/>
  <c r="AG22" i="1"/>
  <c r="AD22" i="1"/>
  <c r="AA22" i="1"/>
  <c r="U22" i="1"/>
  <c r="O22" i="1"/>
  <c r="I22" i="1"/>
  <c r="H22" i="1"/>
  <c r="F22" i="1"/>
  <c r="AP21" i="1"/>
  <c r="AN21" i="1"/>
  <c r="AG21" i="1"/>
  <c r="AD21" i="1"/>
  <c r="AA21" i="1"/>
  <c r="U21" i="1"/>
  <c r="O21" i="1"/>
  <c r="I21" i="1"/>
  <c r="H21" i="1"/>
  <c r="F21" i="1"/>
  <c r="AV20" i="1"/>
  <c r="AU20" i="1"/>
  <c r="AP20" i="1"/>
  <c r="AN20" i="1"/>
  <c r="AG20" i="1"/>
  <c r="AD20" i="1"/>
  <c r="AA20" i="1"/>
  <c r="U20" i="1"/>
  <c r="O20" i="1"/>
  <c r="I20" i="1"/>
  <c r="H20" i="1"/>
  <c r="F20" i="1"/>
  <c r="AP19" i="1"/>
  <c r="AN19" i="1"/>
  <c r="AG19" i="1"/>
  <c r="AD19" i="1"/>
  <c r="AA19" i="1"/>
  <c r="U19" i="1"/>
  <c r="O19" i="1"/>
  <c r="I19" i="1"/>
  <c r="H19" i="1"/>
  <c r="F19" i="1"/>
  <c r="AP18" i="1"/>
  <c r="AN18" i="1"/>
  <c r="AG18" i="1"/>
  <c r="AD18" i="1"/>
  <c r="AA18" i="1"/>
  <c r="U18" i="1"/>
  <c r="O18" i="1"/>
  <c r="AJ18" i="1" s="1"/>
  <c r="I18" i="1"/>
  <c r="H18" i="1"/>
  <c r="F18" i="1"/>
  <c r="AP17" i="1"/>
  <c r="AN17" i="1"/>
  <c r="AG17" i="1"/>
  <c r="AD17" i="1"/>
  <c r="AA17" i="1"/>
  <c r="U17" i="1"/>
  <c r="O17" i="1"/>
  <c r="P17" i="1" s="1"/>
  <c r="I17" i="1"/>
  <c r="AJ17" i="1" s="1"/>
  <c r="H17" i="1"/>
  <c r="F17" i="1"/>
  <c r="AR16" i="1"/>
  <c r="AS16" i="1" s="1"/>
  <c r="AP16" i="1"/>
  <c r="AN16" i="1"/>
  <c r="AG16" i="1"/>
  <c r="AD16" i="1"/>
  <c r="AE16" i="1" s="1"/>
  <c r="AF16" i="1" s="1"/>
  <c r="AA16" i="1"/>
  <c r="U16" i="1"/>
  <c r="O16" i="1"/>
  <c r="I16" i="1"/>
  <c r="AJ16" i="1" s="1"/>
  <c r="H16" i="1"/>
  <c r="F16" i="1"/>
  <c r="AR15" i="1"/>
  <c r="AS15" i="1" s="1"/>
  <c r="AP15" i="1"/>
  <c r="AN15" i="1"/>
  <c r="AG15" i="1"/>
  <c r="AD15" i="1"/>
  <c r="AE15" i="1" s="1"/>
  <c r="AF15" i="1" s="1"/>
  <c r="AA15" i="1"/>
  <c r="U15" i="1"/>
  <c r="O15" i="1"/>
  <c r="I15" i="1"/>
  <c r="AJ15" i="1" s="1"/>
  <c r="H15" i="1"/>
  <c r="F15" i="1"/>
  <c r="BA14" i="1"/>
  <c r="BB14" i="1" s="1"/>
  <c r="AY14" i="1"/>
  <c r="AZ14" i="1" s="1"/>
  <c r="AU14" i="1"/>
  <c r="AR14" i="1"/>
  <c r="AS14" i="1" s="1"/>
  <c r="AQ14" i="1"/>
  <c r="AQ15" i="1" s="1"/>
  <c r="AP14" i="1"/>
  <c r="AO14" i="1"/>
  <c r="AO15" i="1" s="1"/>
  <c r="AO16" i="1" s="1"/>
  <c r="AO17" i="1" s="1"/>
  <c r="AO18" i="1" s="1"/>
  <c r="AN14" i="1"/>
  <c r="AH14" i="1"/>
  <c r="AI14" i="1" s="1"/>
  <c r="AG14" i="1"/>
  <c r="AD14" i="1"/>
  <c r="AE14" i="1" s="1"/>
  <c r="AF14" i="1" s="1"/>
  <c r="AB14" i="1"/>
  <c r="AB15" i="1" s="1"/>
  <c r="AB16" i="1" s="1"/>
  <c r="AA14" i="1"/>
  <c r="Z14" i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X14" i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U14" i="1"/>
  <c r="T14" i="1"/>
  <c r="T15" i="1" s="1"/>
  <c r="R14" i="1"/>
  <c r="R15" i="1" s="1"/>
  <c r="P14" i="1"/>
  <c r="P15" i="1" s="1"/>
  <c r="P16" i="1" s="1"/>
  <c r="O14" i="1"/>
  <c r="N14" i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I14" i="1"/>
  <c r="H14" i="1"/>
  <c r="F14" i="1"/>
  <c r="AJ24" i="1" l="1"/>
  <c r="AR19" i="1"/>
  <c r="AR23" i="1"/>
  <c r="AW14" i="1"/>
  <c r="AJ23" i="1"/>
  <c r="AR18" i="1"/>
  <c r="J25" i="1"/>
  <c r="AJ22" i="1"/>
  <c r="J22" i="1"/>
  <c r="BA15" i="1"/>
  <c r="BB15" i="1" s="1"/>
  <c r="T16" i="1"/>
  <c r="AQ17" i="1"/>
  <c r="R16" i="1"/>
  <c r="AY15" i="1"/>
  <c r="AZ15" i="1" s="1"/>
  <c r="AB17" i="1"/>
  <c r="AB18" i="1" s="1"/>
  <c r="AB19" i="1" s="1"/>
  <c r="AB20" i="1" s="1"/>
  <c r="AB21" i="1" s="1"/>
  <c r="AB22" i="1" s="1"/>
  <c r="AB23" i="1" s="1"/>
  <c r="AB24" i="1" s="1"/>
  <c r="AB25" i="1" s="1"/>
  <c r="AO19" i="1"/>
  <c r="AO20" i="1" s="1"/>
  <c r="AO21" i="1" s="1"/>
  <c r="AO22" i="1" s="1"/>
  <c r="AO23" i="1" s="1"/>
  <c r="AO24" i="1" s="1"/>
  <c r="AO25" i="1" s="1"/>
  <c r="AQ18" i="1"/>
  <c r="AQ19" i="1" s="1"/>
  <c r="AQ20" i="1" s="1"/>
  <c r="AQ21" i="1" s="1"/>
  <c r="AQ22" i="1" s="1"/>
  <c r="AQ23" i="1" s="1"/>
  <c r="AQ24" i="1" s="1"/>
  <c r="AQ25" i="1" s="1"/>
  <c r="AK15" i="1"/>
  <c r="AH16" i="1"/>
  <c r="AI16" i="1" s="1"/>
  <c r="AQ16" i="1"/>
  <c r="AE17" i="1"/>
  <c r="AF17" i="1" s="1"/>
  <c r="AW20" i="1"/>
  <c r="J14" i="1"/>
  <c r="V14" i="1"/>
  <c r="BC14" i="1" s="1"/>
  <c r="BD14" i="1" s="1"/>
  <c r="J15" i="1"/>
  <c r="AR22" i="1"/>
  <c r="J24" i="1"/>
  <c r="AJ25" i="1"/>
  <c r="AJ14" i="1"/>
  <c r="AK14" i="1" s="1"/>
  <c r="AL14" i="1" s="1"/>
  <c r="P18" i="1"/>
  <c r="P19" i="1" s="1"/>
  <c r="P20" i="1" s="1"/>
  <c r="P21" i="1" s="1"/>
  <c r="P22" i="1" s="1"/>
  <c r="P23" i="1" s="1"/>
  <c r="P24" i="1" s="1"/>
  <c r="P25" i="1" s="1"/>
  <c r="AR20" i="1"/>
  <c r="AR21" i="1"/>
  <c r="J23" i="1"/>
  <c r="J21" i="1"/>
  <c r="J17" i="1"/>
  <c r="AR17" i="1"/>
  <c r="AS17" i="1" s="1"/>
  <c r="J19" i="1"/>
  <c r="AJ20" i="1"/>
  <c r="AJ21" i="1"/>
  <c r="J16" i="1"/>
  <c r="J18" i="1"/>
  <c r="AJ19" i="1"/>
  <c r="AH15" i="1"/>
  <c r="AI15" i="1" s="1"/>
  <c r="J20" i="1"/>
  <c r="AS18" i="1" l="1"/>
  <c r="AS19" i="1"/>
  <c r="R17" i="1"/>
  <c r="AY16" i="1"/>
  <c r="AZ16" i="1" s="1"/>
  <c r="AE18" i="1"/>
  <c r="AS20" i="1"/>
  <c r="AS21" i="1" s="1"/>
  <c r="AS22" i="1" s="1"/>
  <c r="AS23" i="1" s="1"/>
  <c r="AS24" i="1" s="1"/>
  <c r="AS25" i="1" s="1"/>
  <c r="BA16" i="1"/>
  <c r="BB16" i="1" s="1"/>
  <c r="T17" i="1"/>
  <c r="AL15" i="1"/>
  <c r="V15" i="1"/>
  <c r="AH17" i="1"/>
  <c r="AK16" i="1"/>
  <c r="V16" i="1" l="1"/>
  <c r="BC15" i="1"/>
  <c r="BD15" i="1" s="1"/>
  <c r="AI17" i="1"/>
  <c r="AH18" i="1"/>
  <c r="AL16" i="1"/>
  <c r="AK17" i="1"/>
  <c r="AF18" i="1"/>
  <c r="AE19" i="1"/>
  <c r="AY17" i="1"/>
  <c r="AZ17" i="1" s="1"/>
  <c r="R18" i="1"/>
  <c r="T18" i="1"/>
  <c r="BA17" i="1"/>
  <c r="BB17" i="1" s="1"/>
  <c r="AL17" i="1" l="1"/>
  <c r="AK18" i="1"/>
  <c r="AE20" i="1"/>
  <c r="AF19" i="1"/>
  <c r="AI18" i="1"/>
  <c r="AH19" i="1"/>
  <c r="BA18" i="1"/>
  <c r="BB18" i="1" s="1"/>
  <c r="T19" i="1"/>
  <c r="R19" i="1"/>
  <c r="AY18" i="1"/>
  <c r="AZ18" i="1" s="1"/>
  <c r="BC16" i="1"/>
  <c r="BD16" i="1" s="1"/>
  <c r="V17" i="1"/>
  <c r="R20" i="1" l="1"/>
  <c r="AY19" i="1"/>
  <c r="AZ19" i="1" s="1"/>
  <c r="AI19" i="1"/>
  <c r="AH20" i="1"/>
  <c r="T20" i="1"/>
  <c r="BA19" i="1"/>
  <c r="BB19" i="1" s="1"/>
  <c r="V18" i="1"/>
  <c r="BC17" i="1"/>
  <c r="BD17" i="1" s="1"/>
  <c r="AF20" i="1"/>
  <c r="AE21" i="1"/>
  <c r="AL18" i="1"/>
  <c r="AK19" i="1"/>
  <c r="AI20" i="1" l="1"/>
  <c r="AH21" i="1"/>
  <c r="BD18" i="1"/>
  <c r="V19" i="1"/>
  <c r="BA20" i="1"/>
  <c r="BB20" i="1" s="1"/>
  <c r="T21" i="1"/>
  <c r="AL19" i="1"/>
  <c r="AK20" i="1"/>
  <c r="AF21" i="1"/>
  <c r="AE22" i="1"/>
  <c r="R21" i="1"/>
  <c r="AY20" i="1"/>
  <c r="AZ20" i="1" s="1"/>
  <c r="AL20" i="1" l="1"/>
  <c r="AK21" i="1"/>
  <c r="AY21" i="1"/>
  <c r="AZ21" i="1" s="1"/>
  <c r="R22" i="1"/>
  <c r="AE23" i="1"/>
  <c r="AF22" i="1"/>
  <c r="AI21" i="1"/>
  <c r="AH22" i="1"/>
  <c r="T22" i="1"/>
  <c r="BA21" i="1"/>
  <c r="BB21" i="1" s="1"/>
  <c r="BC19" i="1"/>
  <c r="BD19" i="1" s="1"/>
  <c r="V20" i="1"/>
  <c r="AI22" i="1" l="1"/>
  <c r="AH23" i="1"/>
  <c r="V21" i="1"/>
  <c r="BC20" i="1"/>
  <c r="BD20" i="1" s="1"/>
  <c r="AY22" i="1"/>
  <c r="AZ22" i="1" s="1"/>
  <c r="R23" i="1"/>
  <c r="AL21" i="1"/>
  <c r="AK22" i="1"/>
  <c r="AF23" i="1"/>
  <c r="AE24" i="1"/>
  <c r="BA22" i="1"/>
  <c r="BB22" i="1" s="1"/>
  <c r="T23" i="1"/>
  <c r="R24" i="1" l="1"/>
  <c r="AY23" i="1"/>
  <c r="AZ23" i="1" s="1"/>
  <c r="V22" i="1"/>
  <c r="BC21" i="1"/>
  <c r="BD21" i="1" s="1"/>
  <c r="AL22" i="1"/>
  <c r="AK23" i="1"/>
  <c r="AE25" i="1"/>
  <c r="AF25" i="1" s="1"/>
  <c r="AF24" i="1"/>
  <c r="AH24" i="1"/>
  <c r="AI23" i="1"/>
  <c r="T24" i="1"/>
  <c r="BA23" i="1"/>
  <c r="BB23" i="1" s="1"/>
  <c r="AL23" i="1" l="1"/>
  <c r="AK24" i="1"/>
  <c r="BA24" i="1"/>
  <c r="BB24" i="1" s="1"/>
  <c r="T25" i="1"/>
  <c r="BA25" i="1" s="1"/>
  <c r="BB25" i="1" s="1"/>
  <c r="BC22" i="1"/>
  <c r="BD22" i="1" s="1"/>
  <c r="V23" i="1"/>
  <c r="AI24" i="1"/>
  <c r="AH25" i="1"/>
  <c r="AI25" i="1" s="1"/>
  <c r="AY24" i="1"/>
  <c r="AZ24" i="1" s="1"/>
  <c r="R25" i="1"/>
  <c r="AY25" i="1" s="1"/>
  <c r="AZ25" i="1" s="1"/>
  <c r="AL24" i="1" l="1"/>
  <c r="AK25" i="1"/>
  <c r="AL25" i="1" s="1"/>
  <c r="BC23" i="1"/>
  <c r="BD23" i="1" s="1"/>
  <c r="V24" i="1"/>
  <c r="BC24" i="1" l="1"/>
  <c r="BD24" i="1" s="1"/>
  <c r="V25" i="1"/>
  <c r="BC25" i="1" s="1"/>
  <c r="BD25" i="1" l="1"/>
</calcChain>
</file>

<file path=xl/sharedStrings.xml><?xml version="1.0" encoding="utf-8"?>
<sst xmlns="http://schemas.openxmlformats.org/spreadsheetml/2006/main" count="141" uniqueCount="95">
  <si>
    <t>RAZÓN SOCIAL:</t>
  </si>
  <si>
    <t>DIRECCIÓN</t>
  </si>
  <si>
    <t>RESPONSABLE DEL DEPARTAMENTO DE PREVENCIÓN</t>
  </si>
  <si>
    <t>RUT:</t>
  </si>
  <si>
    <t>FONO:</t>
  </si>
  <si>
    <t>CENTRO DE TRABAJO:</t>
  </si>
  <si>
    <t>DIRECCIÓN CT:</t>
  </si>
  <si>
    <t>MESES</t>
  </si>
  <si>
    <t>MASA</t>
  </si>
  <si>
    <t>ACCIDENTES</t>
  </si>
  <si>
    <t>DÍAS DE AUSENCIA</t>
  </si>
  <si>
    <t>H-H TOTAL</t>
  </si>
  <si>
    <t>ACCIDENTABILIDAD</t>
  </si>
  <si>
    <t>FRECUENCIA</t>
  </si>
  <si>
    <t>GRAVEDAD</t>
  </si>
  <si>
    <t>SINIESTRALIDAD</t>
  </si>
  <si>
    <t>H</t>
  </si>
  <si>
    <t>H PROM</t>
  </si>
  <si>
    <t>M</t>
  </si>
  <si>
    <t>M PROM</t>
  </si>
  <si>
    <t>MES</t>
  </si>
  <si>
    <t>PROM</t>
  </si>
  <si>
    <t>H ACUM</t>
  </si>
  <si>
    <t>M ACUM</t>
  </si>
  <si>
    <t>ACUM</t>
  </si>
  <si>
    <t>H MES</t>
  </si>
  <si>
    <t>H     ACUM</t>
  </si>
  <si>
    <t>H ANUAL</t>
  </si>
  <si>
    <t>M MES</t>
  </si>
  <si>
    <t>M ANUAL</t>
  </si>
  <si>
    <t>ANUAL</t>
  </si>
  <si>
    <t>H     
 MES</t>
  </si>
  <si>
    <t>H        ACUM</t>
  </si>
  <si>
    <t>M       MES</t>
  </si>
  <si>
    <t>M      ACUM</t>
  </si>
  <si>
    <t>H         SEMESTRAL</t>
  </si>
  <si>
    <t>M       SEMESTRAL</t>
  </si>
  <si>
    <t>TOTAL</t>
  </si>
  <si>
    <t>H      MES</t>
  </si>
  <si>
    <t>Semestre 1</t>
  </si>
  <si>
    <t>"Enero"</t>
  </si>
  <si>
    <t>Semestre 2</t>
  </si>
  <si>
    <t>Ago</t>
  </si>
  <si>
    <t>Sept</t>
  </si>
  <si>
    <t>Oct</t>
  </si>
  <si>
    <t>Nov</t>
  </si>
  <si>
    <t>Dic</t>
  </si>
  <si>
    <t>OBSERVACIONES:</t>
  </si>
  <si>
    <t>Lea las indicaciones en la pestaña de "instrucciones".</t>
  </si>
  <si>
    <t>Esta tabla contiene fórmulas, no las modifique ya que puede alterar el resultado.</t>
  </si>
  <si>
    <t>Llenar sólo los campos en las casillas de color (no grises).-</t>
  </si>
  <si>
    <t>Los datos insertos en las casillas coloreadas son un ejemplo, recuerde borrar y adaptar a su organización.-</t>
  </si>
  <si>
    <t>INDICADORES A COMPUTAR</t>
  </si>
  <si>
    <r>
      <rPr>
        <b/>
        <sz val="12"/>
        <color theme="1"/>
        <rFont val="Arial"/>
        <family val="2"/>
      </rPr>
      <t xml:space="preserve">Tasa de Accidentabilidad 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(periodo a definir, pero no puede ser superior a un año calendario)</t>
    </r>
  </si>
  <si>
    <t>Tasa Mensual de Frecuencia</t>
  </si>
  <si>
    <t xml:space="preserve">Tasa Semestral de Gravedad </t>
  </si>
  <si>
    <t>* Accidentes con días de ausencia (días perdidos).</t>
  </si>
  <si>
    <t>* Lesionados con días de ausencia (días perdidos).</t>
  </si>
  <si>
    <t xml:space="preserve">* Los días de ausencia son los iguales o superiores a 1. </t>
  </si>
  <si>
    <t>DIRECCIÓN:</t>
  </si>
  <si>
    <t>N°</t>
  </si>
  <si>
    <t>Nombre completo de la persona involucrada</t>
  </si>
  <si>
    <t>RUN</t>
  </si>
  <si>
    <t>Sexo</t>
  </si>
  <si>
    <t>Edad</t>
  </si>
  <si>
    <t>Tipo de siniestro</t>
  </si>
  <si>
    <t>Días de ausencia</t>
  </si>
  <si>
    <t xml:space="preserve">Fecha del siniestro o  calificación </t>
  </si>
  <si>
    <t>Hora</t>
  </si>
  <si>
    <t>Lugar
(área, sector o calle)</t>
  </si>
  <si>
    <t>Descripción del siniestro (Breve)</t>
  </si>
  <si>
    <t>Causas</t>
  </si>
  <si>
    <t>Acciones correctivas</t>
  </si>
  <si>
    <t>Indique nombre completo de la persona</t>
  </si>
  <si>
    <t>Indique Rol Único Nacional</t>
  </si>
  <si>
    <t xml:space="preserve">Mujer </t>
  </si>
  <si>
    <t>Accidente del Trabajo con tiempo perdido</t>
  </si>
  <si>
    <t>Indique el lugar, sector, cuadrante, o piso del Centro de Trabajo donde ocurrio el accidente.</t>
  </si>
  <si>
    <t>Breve descripción de los hechos ocurridos.</t>
  </si>
  <si>
    <t>1- Indique causa 1
2- Indique causa 2
3- Indique causa 3
N- Indique las N causas</t>
  </si>
  <si>
    <t>1- Indique las acciones correctivas de acuerdo a la prelación del riesgo (Eliminación, Sustitución, Ingenieriles, Administrativas, EPP)
2-
3-
N-</t>
  </si>
  <si>
    <t>Hombre</t>
  </si>
  <si>
    <t>Accidente del Trabajo sin tiempo perdido</t>
  </si>
  <si>
    <t>Enfermedad Profesional con tiempo perdido</t>
  </si>
  <si>
    <t>NA</t>
  </si>
  <si>
    <t>Indique el lugar, sector, cuadrante, o piso del Centro de Trabajo donde ocurrio la exposición al agente que provoca la Enf. Profesional.</t>
  </si>
  <si>
    <t>Enfermedad Profesional sin tiempo perdido</t>
  </si>
  <si>
    <t xml:space="preserve">Accidente de Trayecto </t>
  </si>
  <si>
    <t>Indique la calle y comuna donde ocurrió el accidente de trayecto.</t>
  </si>
  <si>
    <t>Si hubo persona involucrada, indique nombre completo</t>
  </si>
  <si>
    <t>Incidente/Suceso Peligroso</t>
  </si>
  <si>
    <t>Indique el lugar, sector, cuadrante, o piso del Centro de Trabajo donde ocurrio el Incidente/Suceso peligroso.</t>
  </si>
  <si>
    <t>N</t>
  </si>
  <si>
    <t>TIPO DE REGISTRO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</si>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</sst>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;@"/>
    <numFmt numFmtId="166" formatCode="[$-F400]h:mm:ss\ AM/PM"/>
  </numFmts>
  <fonts count="19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ptos Narrow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rgb="FFEEF2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 applyFont="0" applyFill="0" applyBorder="0" applyAlignment="0" applyProtection="0"/>
  </cellStyleXfs>
  <cellXfs count="282">
    <xf numFmtId="0" fontId="0" fillId="0" borderId="0" xfId="0"/>
    <xf numFmtId="0" fontId="3" fillId="2" borderId="0" xfId="1" applyFont="1" applyFill="1"/>
    <xf numFmtId="0" fontId="2" fillId="2" borderId="0" xfId="1" applyFill="1" applyAlignment="1">
      <alignment horizontal="center"/>
    </xf>
    <xf numFmtId="0" fontId="2" fillId="2" borderId="1" xfId="1" applyFill="1" applyBorder="1" applyAlignment="1">
      <alignment vertical="top"/>
    </xf>
    <xf numFmtId="0" fontId="2" fillId="2" borderId="0" xfId="1" applyFill="1"/>
    <xf numFmtId="0" fontId="2" fillId="2" borderId="0" xfId="1" applyFill="1" applyAlignment="1">
      <alignment vertical="top"/>
    </xf>
    <xf numFmtId="0" fontId="6" fillId="2" borderId="0" xfId="1" applyFont="1" applyFill="1" applyAlignment="1">
      <alignment horizontal="center" vertical="center" wrapText="1"/>
    </xf>
    <xf numFmtId="0" fontId="2" fillId="5" borderId="0" xfId="1" applyFill="1"/>
    <xf numFmtId="0" fontId="7" fillId="2" borderId="0" xfId="1" applyFont="1" applyFill="1" applyAlignment="1">
      <alignment horizontal="left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3" fillId="2" borderId="0" xfId="1" applyFont="1" applyFill="1" applyAlignment="1">
      <alignment vertical="center"/>
    </xf>
    <xf numFmtId="0" fontId="4" fillId="5" borderId="25" xfId="1" applyFont="1" applyFill="1" applyBorder="1" applyAlignment="1">
      <alignment horizontal="center" vertical="center" wrapText="1"/>
    </xf>
    <xf numFmtId="1" fontId="4" fillId="5" borderId="25" xfId="1" applyNumberFormat="1" applyFont="1" applyFill="1" applyBorder="1" applyAlignment="1">
      <alignment horizontal="center" vertical="center" wrapText="1"/>
    </xf>
    <xf numFmtId="1" fontId="12" fillId="5" borderId="0" xfId="1" applyNumberFormat="1" applyFont="1" applyFill="1" applyAlignment="1">
      <alignment vertical="center" wrapText="1"/>
    </xf>
    <xf numFmtId="0" fontId="2" fillId="2" borderId="0" xfId="1" applyFill="1" applyAlignment="1">
      <alignment vertical="center"/>
    </xf>
    <xf numFmtId="0" fontId="2" fillId="5" borderId="0" xfId="1" applyFill="1" applyAlignment="1">
      <alignment vertical="center"/>
    </xf>
    <xf numFmtId="1" fontId="2" fillId="5" borderId="0" xfId="1" applyNumberFormat="1" applyFill="1" applyAlignment="1">
      <alignment vertical="center" wrapText="1"/>
    </xf>
    <xf numFmtId="1" fontId="2" fillId="5" borderId="0" xfId="1" applyNumberForma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7" borderId="29" xfId="1" applyFont="1" applyFill="1" applyBorder="1" applyAlignment="1">
      <alignment horizontal="center" vertical="center" wrapText="1"/>
    </xf>
    <xf numFmtId="0" fontId="10" fillId="8" borderId="30" xfId="1" applyFont="1" applyFill="1" applyBorder="1" applyAlignment="1">
      <alignment horizontal="center" vertical="center" wrapText="1"/>
    </xf>
    <xf numFmtId="0" fontId="10" fillId="9" borderId="30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0" fillId="8" borderId="31" xfId="1" applyFont="1" applyFill="1" applyBorder="1" applyAlignment="1">
      <alignment horizontal="center" vertical="center" wrapText="1"/>
    </xf>
    <xf numFmtId="0" fontId="10" fillId="7" borderId="30" xfId="1" applyFont="1" applyFill="1" applyBorder="1" applyAlignment="1">
      <alignment horizontal="center" vertical="center" wrapText="1"/>
    </xf>
    <xf numFmtId="0" fontId="10" fillId="8" borderId="32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2" fillId="5" borderId="0" xfId="1" applyFill="1" applyAlignment="1">
      <alignment horizontal="center" vertical="center" wrapText="1"/>
    </xf>
    <xf numFmtId="0" fontId="10" fillId="10" borderId="10" xfId="1" applyFont="1" applyFill="1" applyBorder="1" applyAlignment="1">
      <alignment horizontal="center" vertical="center" wrapText="1"/>
    </xf>
    <xf numFmtId="0" fontId="10" fillId="10" borderId="13" xfId="1" applyFont="1" applyFill="1" applyBorder="1" applyAlignment="1">
      <alignment horizontal="center" vertical="center" wrapText="1"/>
    </xf>
    <xf numFmtId="1" fontId="10" fillId="10" borderId="11" xfId="1" applyNumberFormat="1" applyFont="1" applyFill="1" applyBorder="1" applyAlignment="1">
      <alignment horizontal="center" vertical="center" wrapText="1"/>
    </xf>
    <xf numFmtId="0" fontId="10" fillId="10" borderId="11" xfId="1" applyFont="1" applyFill="1" applyBorder="1" applyAlignment="1">
      <alignment horizontal="center" vertical="center" wrapText="1"/>
    </xf>
    <xf numFmtId="0" fontId="10" fillId="5" borderId="0" xfId="1" applyFont="1" applyFill="1" applyAlignment="1">
      <alignment horizontal="center" vertical="center" wrapText="1"/>
    </xf>
    <xf numFmtId="0" fontId="2" fillId="2" borderId="0" xfId="1" applyFill="1" applyAlignment="1">
      <alignment horizontal="center" vertical="center"/>
    </xf>
    <xf numFmtId="0" fontId="2" fillId="5" borderId="0" xfId="1" applyFill="1" applyAlignment="1">
      <alignment horizontal="center" vertical="center"/>
    </xf>
    <xf numFmtId="2" fontId="2" fillId="5" borderId="0" xfId="1" applyNumberFormat="1" applyFill="1" applyAlignment="1">
      <alignment horizontal="center" vertical="center" wrapText="1"/>
    </xf>
    <xf numFmtId="17" fontId="2" fillId="4" borderId="15" xfId="0" applyNumberFormat="1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2" fontId="2" fillId="8" borderId="16" xfId="0" applyNumberFormat="1" applyFont="1" applyFill="1" applyBorder="1" applyAlignment="1">
      <alignment horizontal="center" vertical="center" wrapText="1"/>
    </xf>
    <xf numFmtId="1" fontId="2" fillId="8" borderId="11" xfId="2" applyNumberFormat="1" applyFont="1" applyFill="1" applyBorder="1" applyAlignment="1">
      <alignment horizontal="center" vertical="center"/>
    </xf>
    <xf numFmtId="1" fontId="2" fillId="11" borderId="12" xfId="2" applyNumberFormat="1" applyFont="1" applyFill="1" applyBorder="1" applyAlignment="1">
      <alignment horizontal="center" vertical="center"/>
    </xf>
    <xf numFmtId="1" fontId="2" fillId="8" borderId="12" xfId="2" applyNumberFormat="1" applyFont="1" applyFill="1" applyBorder="1" applyAlignment="1">
      <alignment horizontal="center" vertical="center"/>
    </xf>
    <xf numFmtId="1" fontId="2" fillId="12" borderId="13" xfId="2" applyNumberFormat="1" applyFont="1" applyFill="1" applyBorder="1" applyAlignment="1">
      <alignment horizontal="center" vertical="center"/>
    </xf>
    <xf numFmtId="1" fontId="2" fillId="8" borderId="14" xfId="2" applyNumberFormat="1" applyFont="1" applyFill="1" applyBorder="1" applyAlignment="1">
      <alignment horizontal="center" vertical="center"/>
    </xf>
    <xf numFmtId="0" fontId="2" fillId="11" borderId="10" xfId="2" applyFont="1" applyFill="1" applyBorder="1" applyAlignment="1">
      <alignment horizontal="center" vertical="center"/>
    </xf>
    <xf numFmtId="0" fontId="2" fillId="8" borderId="12" xfId="2" applyFont="1" applyFill="1" applyBorder="1" applyAlignment="1">
      <alignment horizontal="center" vertical="center"/>
    </xf>
    <xf numFmtId="0" fontId="2" fillId="12" borderId="13" xfId="2" applyFont="1" applyFill="1" applyBorder="1" applyAlignment="1">
      <alignment horizontal="center" vertical="center"/>
    </xf>
    <xf numFmtId="0" fontId="2" fillId="8" borderId="14" xfId="2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horizontal="center" vertical="center"/>
    </xf>
    <xf numFmtId="0" fontId="2" fillId="11" borderId="12" xfId="2" applyFont="1" applyFill="1" applyBorder="1" applyAlignment="1">
      <alignment horizontal="center" vertical="center"/>
    </xf>
    <xf numFmtId="0" fontId="2" fillId="5" borderId="0" xfId="2" applyFont="1" applyFill="1" applyBorder="1" applyAlignment="1">
      <alignment horizontal="center" vertical="center"/>
    </xf>
    <xf numFmtId="2" fontId="2" fillId="13" borderId="10" xfId="2" applyNumberFormat="1" applyFont="1" applyFill="1" applyBorder="1" applyAlignment="1">
      <alignment horizontal="center" vertical="center"/>
    </xf>
    <xf numFmtId="2" fontId="2" fillId="13" borderId="13" xfId="2" applyNumberFormat="1" applyFont="1" applyFill="1" applyBorder="1" applyAlignment="1">
      <alignment horizontal="center" vertical="center"/>
    </xf>
    <xf numFmtId="2" fontId="2" fillId="13" borderId="13" xfId="1" applyNumberFormat="1" applyFill="1" applyBorder="1" applyAlignment="1">
      <alignment horizontal="center" vertical="center" wrapText="1"/>
    </xf>
    <xf numFmtId="2" fontId="2" fillId="13" borderId="11" xfId="2" applyNumberFormat="1" applyFont="1" applyFill="1" applyBorder="1" applyAlignment="1">
      <alignment horizontal="center" vertical="center"/>
    </xf>
    <xf numFmtId="2" fontId="2" fillId="5" borderId="0" xfId="2" applyNumberFormat="1" applyFont="1" applyFill="1" applyBorder="1" applyAlignment="1">
      <alignment horizontal="center" vertical="center"/>
    </xf>
    <xf numFmtId="1" fontId="2" fillId="13" borderId="10" xfId="2" applyNumberFormat="1" applyFont="1" applyFill="1" applyBorder="1" applyAlignment="1">
      <alignment horizontal="center" vertical="center"/>
    </xf>
    <xf numFmtId="1" fontId="2" fillId="13" borderId="13" xfId="2" applyNumberFormat="1" applyFont="1" applyFill="1" applyBorder="1" applyAlignment="1">
      <alignment horizontal="center" vertical="center"/>
    </xf>
    <xf numFmtId="1" fontId="2" fillId="13" borderId="13" xfId="1" applyNumberFormat="1" applyFill="1" applyBorder="1" applyAlignment="1">
      <alignment horizontal="center" vertical="center" wrapText="1"/>
    </xf>
    <xf numFmtId="1" fontId="2" fillId="13" borderId="11" xfId="2" applyNumberFormat="1" applyFont="1" applyFill="1" applyBorder="1" applyAlignment="1">
      <alignment horizontal="center" vertical="center"/>
    </xf>
    <xf numFmtId="1" fontId="2" fillId="13" borderId="10" xfId="1" applyNumberFormat="1" applyFill="1" applyBorder="1" applyAlignment="1">
      <alignment horizontal="center" vertical="center" wrapText="1"/>
    </xf>
    <xf numFmtId="3" fontId="2" fillId="5" borderId="0" xfId="2" applyNumberFormat="1" applyFont="1" applyFill="1" applyBorder="1" applyAlignment="1">
      <alignment horizontal="center" vertical="center"/>
    </xf>
    <xf numFmtId="17" fontId="2" fillId="4" borderId="23" xfId="0" applyNumberFormat="1" applyFont="1" applyFill="1" applyBorder="1" applyAlignment="1">
      <alignment horizontal="center" vertical="center" wrapText="1"/>
    </xf>
    <xf numFmtId="0" fontId="2" fillId="11" borderId="18" xfId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12" borderId="20" xfId="1" applyFill="1" applyBorder="1" applyAlignment="1">
      <alignment horizontal="center" vertical="center" wrapText="1"/>
    </xf>
    <xf numFmtId="2" fontId="2" fillId="8" borderId="24" xfId="0" applyNumberFormat="1" applyFont="1" applyFill="1" applyBorder="1" applyAlignment="1">
      <alignment horizontal="center" vertical="center" wrapText="1"/>
    </xf>
    <xf numFmtId="1" fontId="2" fillId="8" borderId="19" xfId="2" applyNumberFormat="1" applyFont="1" applyFill="1" applyBorder="1" applyAlignment="1">
      <alignment horizontal="center" vertical="center"/>
    </xf>
    <xf numFmtId="1" fontId="2" fillId="11" borderId="20" xfId="2" applyNumberFormat="1" applyFont="1" applyFill="1" applyBorder="1" applyAlignment="1">
      <alignment horizontal="center" vertical="center"/>
    </xf>
    <xf numFmtId="1" fontId="2" fillId="12" borderId="21" xfId="2" applyNumberFormat="1" applyFont="1" applyFill="1" applyBorder="1" applyAlignment="1">
      <alignment horizontal="center" vertical="center"/>
    </xf>
    <xf numFmtId="0" fontId="2" fillId="8" borderId="22" xfId="2" applyFont="1" applyFill="1" applyBorder="1" applyAlignment="1">
      <alignment horizontal="center" vertical="center"/>
    </xf>
    <xf numFmtId="0" fontId="2" fillId="11" borderId="18" xfId="2" applyFont="1" applyFill="1" applyBorder="1" applyAlignment="1">
      <alignment horizontal="center" vertical="center"/>
    </xf>
    <xf numFmtId="0" fontId="2" fillId="12" borderId="21" xfId="2" applyFont="1" applyFill="1" applyBorder="1" applyAlignment="1">
      <alignment horizontal="center" vertical="center"/>
    </xf>
    <xf numFmtId="0" fontId="2" fillId="8" borderId="19" xfId="2" applyFont="1" applyFill="1" applyBorder="1" applyAlignment="1">
      <alignment horizontal="center" vertical="center"/>
    </xf>
    <xf numFmtId="0" fontId="2" fillId="11" borderId="20" xfId="2" applyFont="1" applyFill="1" applyBorder="1" applyAlignment="1">
      <alignment horizontal="center" vertical="center"/>
    </xf>
    <xf numFmtId="0" fontId="2" fillId="5" borderId="36" xfId="2" applyFont="1" applyFill="1" applyBorder="1" applyAlignment="1">
      <alignment horizontal="center" vertical="center"/>
    </xf>
    <xf numFmtId="2" fontId="2" fillId="13" borderId="18" xfId="2" applyNumberFormat="1" applyFont="1" applyFill="1" applyBorder="1" applyAlignment="1">
      <alignment horizontal="center" vertical="center"/>
    </xf>
    <xf numFmtId="2" fontId="2" fillId="13" borderId="21" xfId="2" applyNumberFormat="1" applyFont="1" applyFill="1" applyBorder="1" applyAlignment="1">
      <alignment horizontal="center" vertical="center"/>
    </xf>
    <xf numFmtId="2" fontId="2" fillId="13" borderId="21" xfId="1" applyNumberFormat="1" applyFill="1" applyBorder="1" applyAlignment="1">
      <alignment horizontal="center" vertical="center" wrapText="1"/>
    </xf>
    <xf numFmtId="2" fontId="2" fillId="13" borderId="19" xfId="2" applyNumberFormat="1" applyFont="1" applyFill="1" applyBorder="1" applyAlignment="1">
      <alignment horizontal="center" vertical="center"/>
    </xf>
    <xf numFmtId="2" fontId="2" fillId="5" borderId="36" xfId="2" applyNumberFormat="1" applyFont="1" applyFill="1" applyBorder="1" applyAlignment="1">
      <alignment horizontal="center" vertical="center"/>
    </xf>
    <xf numFmtId="1" fontId="2" fillId="13" borderId="18" xfId="2" applyNumberFormat="1" applyFont="1" applyFill="1" applyBorder="1" applyAlignment="1">
      <alignment horizontal="center" vertical="center"/>
    </xf>
    <xf numFmtId="1" fontId="2" fillId="13" borderId="21" xfId="2" applyNumberFormat="1" applyFont="1" applyFill="1" applyBorder="1" applyAlignment="1">
      <alignment horizontal="center" vertical="center"/>
    </xf>
    <xf numFmtId="1" fontId="2" fillId="13" borderId="21" xfId="1" applyNumberFormat="1" applyFill="1" applyBorder="1" applyAlignment="1">
      <alignment horizontal="center" vertical="center" wrapText="1"/>
    </xf>
    <xf numFmtId="1" fontId="2" fillId="13" borderId="19" xfId="2" applyNumberFormat="1" applyFont="1" applyFill="1" applyBorder="1" applyAlignment="1">
      <alignment horizontal="center" vertical="center"/>
    </xf>
    <xf numFmtId="1" fontId="2" fillId="13" borderId="18" xfId="1" applyNumberFormat="1" applyFill="1" applyBorder="1" applyAlignment="1">
      <alignment horizontal="center" vertical="center" wrapText="1"/>
    </xf>
    <xf numFmtId="3" fontId="2" fillId="5" borderId="0" xfId="2" applyNumberFormat="1" applyFont="1" applyFill="1" applyBorder="1" applyAlignment="1">
      <alignment horizontal="center"/>
    </xf>
    <xf numFmtId="2" fontId="2" fillId="5" borderId="0" xfId="2" applyNumberFormat="1" applyFont="1" applyFill="1" applyBorder="1" applyAlignment="1">
      <alignment horizontal="center"/>
    </xf>
    <xf numFmtId="164" fontId="2" fillId="5" borderId="0" xfId="2" applyNumberFormat="1" applyFont="1" applyFill="1" applyBorder="1" applyAlignment="1">
      <alignment horizontal="center"/>
    </xf>
    <xf numFmtId="2" fontId="2" fillId="5" borderId="0" xfId="1" applyNumberFormat="1" applyFill="1" applyAlignment="1">
      <alignment horizontal="center" wrapText="1"/>
    </xf>
    <xf numFmtId="0" fontId="2" fillId="2" borderId="0" xfId="1" applyFill="1" applyAlignment="1">
      <alignment horizontal="center" vertical="top" wrapText="1"/>
    </xf>
    <xf numFmtId="0" fontId="11" fillId="2" borderId="0" xfId="1" applyFont="1" applyFill="1"/>
    <xf numFmtId="0" fontId="7" fillId="2" borderId="0" xfId="1" applyFont="1" applyFill="1"/>
    <xf numFmtId="0" fontId="0" fillId="5" borderId="0" xfId="0" applyFill="1"/>
    <xf numFmtId="0" fontId="0" fillId="3" borderId="37" xfId="0" applyFill="1" applyBorder="1"/>
    <xf numFmtId="0" fontId="0" fillId="3" borderId="40" xfId="0" applyFill="1" applyBorder="1"/>
    <xf numFmtId="0" fontId="0" fillId="3" borderId="41" xfId="0" applyFill="1" applyBorder="1"/>
    <xf numFmtId="0" fontId="10" fillId="3" borderId="7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14" fontId="15" fillId="0" borderId="43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4" fontId="15" fillId="0" borderId="40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14" fontId="15" fillId="0" borderId="44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justify" vertical="center" wrapText="1"/>
    </xf>
    <xf numFmtId="0" fontId="15" fillId="5" borderId="0" xfId="0" applyFont="1" applyFill="1"/>
    <xf numFmtId="166" fontId="0" fillId="5" borderId="0" xfId="0" applyNumberFormat="1" applyFill="1"/>
    <xf numFmtId="0" fontId="1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26" xfId="0" applyFont="1" applyFill="1" applyBorder="1"/>
    <xf numFmtId="0" fontId="1" fillId="5" borderId="25" xfId="0" applyFont="1" applyFill="1" applyBorder="1"/>
    <xf numFmtId="0" fontId="1" fillId="5" borderId="27" xfId="0" applyFont="1" applyFill="1" applyBorder="1"/>
    <xf numFmtId="0" fontId="1" fillId="5" borderId="33" xfId="0" applyFont="1" applyFill="1" applyBorder="1"/>
    <xf numFmtId="0" fontId="1" fillId="5" borderId="0" xfId="0" applyFont="1" applyFill="1"/>
    <xf numFmtId="0" fontId="1" fillId="5" borderId="45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42" xfId="0" applyFont="1" applyFill="1" applyBorder="1"/>
    <xf numFmtId="0" fontId="6" fillId="5" borderId="0" xfId="1" applyFont="1" applyFill="1" applyAlignment="1">
      <alignment vertical="center" wrapText="1"/>
    </xf>
    <xf numFmtId="0" fontId="2" fillId="5" borderId="0" xfId="1" applyFill="1" applyAlignment="1">
      <alignment vertical="center" wrapText="1"/>
    </xf>
    <xf numFmtId="0" fontId="2" fillId="5" borderId="0" xfId="1" applyFill="1" applyAlignment="1">
      <alignment vertical="top"/>
    </xf>
    <xf numFmtId="0" fontId="9" fillId="2" borderId="0" xfId="1" applyFont="1" applyFill="1" applyAlignment="1">
      <alignment wrapText="1"/>
    </xf>
    <xf numFmtId="1" fontId="4" fillId="5" borderId="0" xfId="1" applyNumberFormat="1" applyFont="1" applyFill="1" applyAlignment="1">
      <alignment horizontal="center" vertical="center" wrapText="1"/>
    </xf>
    <xf numFmtId="0" fontId="0" fillId="5" borderId="42" xfId="0" applyFill="1" applyBorder="1"/>
    <xf numFmtId="0" fontId="0" fillId="5" borderId="36" xfId="0" applyFill="1" applyBorder="1"/>
    <xf numFmtId="0" fontId="0" fillId="5" borderId="35" xfId="0" applyFill="1" applyBorder="1"/>
    <xf numFmtId="0" fontId="0" fillId="5" borderId="45" xfId="0" applyFill="1" applyBorder="1"/>
    <xf numFmtId="0" fontId="0" fillId="5" borderId="33" xfId="0" applyFill="1" applyBorder="1"/>
    <xf numFmtId="0" fontId="0" fillId="5" borderId="27" xfId="0" applyFill="1" applyBorder="1"/>
    <xf numFmtId="0" fontId="0" fillId="5" borderId="25" xfId="0" applyFill="1" applyBorder="1"/>
    <xf numFmtId="0" fontId="0" fillId="5" borderId="26" xfId="0" applyFill="1" applyBorder="1"/>
    <xf numFmtId="0" fontId="3" fillId="2" borderId="26" xfId="1" applyFont="1" applyFill="1" applyBorder="1"/>
    <xf numFmtId="0" fontId="2" fillId="2" borderId="25" xfId="1" applyFill="1" applyBorder="1"/>
    <xf numFmtId="0" fontId="2" fillId="2" borderId="25" xfId="1" applyFill="1" applyBorder="1" applyAlignment="1">
      <alignment horizontal="center"/>
    </xf>
    <xf numFmtId="0" fontId="2" fillId="2" borderId="27" xfId="1" applyFill="1" applyBorder="1"/>
    <xf numFmtId="0" fontId="3" fillId="2" borderId="33" xfId="1" applyFont="1" applyFill="1" applyBorder="1"/>
    <xf numFmtId="0" fontId="2" fillId="2" borderId="45" xfId="1" applyFill="1" applyBorder="1"/>
    <xf numFmtId="0" fontId="3" fillId="2" borderId="35" xfId="1" applyFont="1" applyFill="1" applyBorder="1"/>
    <xf numFmtId="0" fontId="2" fillId="2" borderId="36" xfId="1" applyFill="1" applyBorder="1"/>
    <xf numFmtId="0" fontId="2" fillId="2" borderId="36" xfId="1" applyFill="1" applyBorder="1" applyAlignment="1">
      <alignment horizontal="center"/>
    </xf>
    <xf numFmtId="0" fontId="2" fillId="2" borderId="42" xfId="1" applyFill="1" applyBorder="1"/>
    <xf numFmtId="0" fontId="2" fillId="2" borderId="26" xfId="1" applyFill="1" applyBorder="1"/>
    <xf numFmtId="0" fontId="2" fillId="2" borderId="33" xfId="1" applyFill="1" applyBorder="1"/>
    <xf numFmtId="0" fontId="2" fillId="2" borderId="35" xfId="1" applyFill="1" applyBorder="1"/>
    <xf numFmtId="0" fontId="2" fillId="5" borderId="0" xfId="1" applyFill="1" applyAlignment="1">
      <alignment horizontal="center" vertical="top" wrapText="1"/>
    </xf>
    <xf numFmtId="0" fontId="3" fillId="5" borderId="0" xfId="1" applyFont="1" applyFill="1"/>
    <xf numFmtId="0" fontId="13" fillId="5" borderId="0" xfId="1" applyFont="1" applyFill="1" applyAlignment="1">
      <alignment vertical="top" wrapText="1"/>
    </xf>
    <xf numFmtId="0" fontId="13" fillId="5" borderId="0" xfId="1" applyFont="1" applyFill="1" applyAlignment="1">
      <alignment horizontal="center" vertical="top" wrapText="1"/>
    </xf>
    <xf numFmtId="0" fontId="2" fillId="5" borderId="0" xfId="1" applyFill="1" applyAlignment="1">
      <alignment horizontal="center" wrapText="1"/>
    </xf>
    <xf numFmtId="1" fontId="2" fillId="5" borderId="0" xfId="2" applyNumberFormat="1" applyFont="1" applyFill="1" applyBorder="1" applyAlignment="1">
      <alignment horizontal="center"/>
    </xf>
    <xf numFmtId="0" fontId="2" fillId="5" borderId="0" xfId="1" applyFill="1" applyAlignment="1">
      <alignment horizontal="center"/>
    </xf>
    <xf numFmtId="0" fontId="2" fillId="5" borderId="0" xfId="2" applyFont="1" applyFill="1" applyBorder="1" applyAlignment="1">
      <alignment horizontal="center"/>
    </xf>
    <xf numFmtId="3" fontId="2" fillId="5" borderId="0" xfId="1" applyNumberFormat="1" applyFill="1" applyAlignment="1">
      <alignment horizontal="center" wrapText="1"/>
    </xf>
    <xf numFmtId="0" fontId="14" fillId="5" borderId="0" xfId="1" applyFont="1" applyFill="1" applyAlignment="1">
      <alignment vertical="top" wrapText="1" readingOrder="1"/>
    </xf>
    <xf numFmtId="17" fontId="2" fillId="4" borderId="0" xfId="0" applyNumberFormat="1" applyFont="1" applyFill="1" applyAlignment="1">
      <alignment horizontal="center" vertical="center" wrapText="1"/>
    </xf>
    <xf numFmtId="17" fontId="2" fillId="4" borderId="26" xfId="0" applyNumberFormat="1" applyFont="1" applyFill="1" applyBorder="1" applyAlignment="1">
      <alignment horizontal="center" vertical="center" wrapText="1"/>
    </xf>
    <xf numFmtId="17" fontId="2" fillId="4" borderId="27" xfId="0" applyNumberFormat="1" applyFont="1" applyFill="1" applyBorder="1" applyAlignment="1">
      <alignment horizontal="center" vertical="center" wrapText="1"/>
    </xf>
    <xf numFmtId="17" fontId="2" fillId="4" borderId="33" xfId="0" applyNumberFormat="1" applyFont="1" applyFill="1" applyBorder="1" applyAlignment="1">
      <alignment horizontal="center" vertical="center" wrapText="1"/>
    </xf>
    <xf numFmtId="17" fontId="2" fillId="4" borderId="45" xfId="0" applyNumberFormat="1" applyFont="1" applyFill="1" applyBorder="1" applyAlignment="1">
      <alignment horizontal="center" vertical="center" wrapText="1"/>
    </xf>
    <xf numFmtId="17" fontId="2" fillId="4" borderId="35" xfId="0" applyNumberFormat="1" applyFont="1" applyFill="1" applyBorder="1" applyAlignment="1">
      <alignment horizontal="center" vertical="center" wrapText="1"/>
    </xf>
    <xf numFmtId="17" fontId="2" fillId="4" borderId="36" xfId="0" applyNumberFormat="1" applyFont="1" applyFill="1" applyBorder="1" applyAlignment="1">
      <alignment horizontal="center" vertical="center" wrapText="1"/>
    </xf>
    <xf numFmtId="17" fontId="2" fillId="4" borderId="42" xfId="0" applyNumberFormat="1" applyFont="1" applyFill="1" applyBorder="1" applyAlignment="1">
      <alignment horizontal="center" vertical="center" wrapText="1"/>
    </xf>
    <xf numFmtId="0" fontId="2" fillId="2" borderId="0" xfId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3" borderId="3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left"/>
    </xf>
    <xf numFmtId="0" fontId="2" fillId="4" borderId="3" xfId="1" applyFill="1" applyBorder="1" applyAlignment="1">
      <alignment horizontal="center"/>
    </xf>
    <xf numFmtId="0" fontId="2" fillId="4" borderId="6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1" fontId="12" fillId="6" borderId="3" xfId="1" applyNumberFormat="1" applyFont="1" applyFill="1" applyBorder="1" applyAlignment="1">
      <alignment horizontal="center" vertical="center" wrapText="1"/>
    </xf>
    <xf numFmtId="1" fontId="12" fillId="6" borderId="6" xfId="1" applyNumberFormat="1" applyFont="1" applyFill="1" applyBorder="1" applyAlignment="1">
      <alignment horizontal="center" vertical="center" wrapText="1"/>
    </xf>
    <xf numFmtId="1" fontId="12" fillId="6" borderId="4" xfId="1" applyNumberFormat="1" applyFont="1" applyFill="1" applyBorder="1" applyAlignment="1">
      <alignment horizontal="center" vertical="center" wrapText="1"/>
    </xf>
    <xf numFmtId="17" fontId="12" fillId="6" borderId="26" xfId="0" applyNumberFormat="1" applyFont="1" applyFill="1" applyBorder="1" applyAlignment="1">
      <alignment horizontal="center" vertical="center" textRotation="90" wrapText="1"/>
    </xf>
    <xf numFmtId="17" fontId="12" fillId="6" borderId="33" xfId="0" applyNumberFormat="1" applyFont="1" applyFill="1" applyBorder="1" applyAlignment="1">
      <alignment horizontal="center" vertical="center" textRotation="90" wrapText="1"/>
    </xf>
    <xf numFmtId="17" fontId="12" fillId="6" borderId="34" xfId="0" applyNumberFormat="1" applyFont="1" applyFill="1" applyBorder="1" applyAlignment="1">
      <alignment horizontal="center" vertical="center" textRotation="90" wrapText="1"/>
    </xf>
    <xf numFmtId="1" fontId="2" fillId="13" borderId="10" xfId="2" applyNumberFormat="1" applyFont="1" applyFill="1" applyBorder="1" applyAlignment="1">
      <alignment horizontal="center" vertical="center"/>
    </xf>
    <xf numFmtId="1" fontId="2" fillId="13" borderId="13" xfId="2" applyNumberFormat="1" applyFont="1" applyFill="1" applyBorder="1" applyAlignment="1">
      <alignment horizontal="center" vertical="center"/>
    </xf>
    <xf numFmtId="1" fontId="2" fillId="13" borderId="11" xfId="2" applyNumberFormat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 textRotation="45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1" fontId="2" fillId="13" borderId="18" xfId="2" applyNumberFormat="1" applyFont="1" applyFill="1" applyBorder="1" applyAlignment="1">
      <alignment horizontal="center" vertical="center"/>
    </xf>
    <xf numFmtId="1" fontId="2" fillId="13" borderId="21" xfId="2" applyNumberFormat="1" applyFont="1" applyFill="1" applyBorder="1" applyAlignment="1">
      <alignment horizontal="center" vertical="center"/>
    </xf>
    <xf numFmtId="1" fontId="2" fillId="13" borderId="19" xfId="2" applyNumberFormat="1" applyFont="1" applyFill="1" applyBorder="1" applyAlignment="1">
      <alignment horizontal="center" vertical="center"/>
    </xf>
    <xf numFmtId="1" fontId="12" fillId="6" borderId="7" xfId="1" applyNumberFormat="1" applyFont="1" applyFill="1" applyBorder="1" applyAlignment="1">
      <alignment horizontal="center" vertical="center" wrapText="1"/>
    </xf>
    <xf numFmtId="1" fontId="12" fillId="6" borderId="8" xfId="1" applyNumberFormat="1" applyFont="1" applyFill="1" applyBorder="1" applyAlignment="1">
      <alignment horizontal="center" vertical="center" wrapText="1"/>
    </xf>
    <xf numFmtId="1" fontId="12" fillId="6" borderId="9" xfId="1" applyNumberFormat="1" applyFont="1" applyFill="1" applyBorder="1" applyAlignment="1">
      <alignment horizontal="center" vertical="center" wrapText="1"/>
    </xf>
    <xf numFmtId="1" fontId="12" fillId="6" borderId="26" xfId="1" applyNumberFormat="1" applyFont="1" applyFill="1" applyBorder="1" applyAlignment="1">
      <alignment horizontal="center" vertical="center" wrapText="1"/>
    </xf>
    <xf numFmtId="1" fontId="12" fillId="6" borderId="25" xfId="1" applyNumberFormat="1" applyFont="1" applyFill="1" applyBorder="1" applyAlignment="1">
      <alignment horizontal="center" vertical="center" wrapText="1"/>
    </xf>
    <xf numFmtId="1" fontId="12" fillId="6" borderId="27" xfId="1" applyNumberFormat="1" applyFont="1" applyFill="1" applyBorder="1" applyAlignment="1">
      <alignment horizontal="center" vertical="center" wrapText="1"/>
    </xf>
    <xf numFmtId="0" fontId="2" fillId="4" borderId="18" xfId="1" applyFill="1" applyBorder="1" applyAlignment="1">
      <alignment horizontal="center"/>
    </xf>
    <xf numFmtId="0" fontId="2" fillId="4" borderId="21" xfId="1" applyFill="1" applyBorder="1" applyAlignment="1">
      <alignment horizontal="center"/>
    </xf>
    <xf numFmtId="0" fontId="2" fillId="4" borderId="19" xfId="1" applyFill="1" applyBorder="1" applyAlignment="1">
      <alignment horizontal="center"/>
    </xf>
    <xf numFmtId="0" fontId="2" fillId="3" borderId="25" xfId="1" applyFill="1" applyBorder="1" applyAlignment="1">
      <alignment horizontal="center" vertical="center" wrapText="1"/>
    </xf>
    <xf numFmtId="0" fontId="2" fillId="3" borderId="27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3" borderId="35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 wrapText="1"/>
    </xf>
    <xf numFmtId="0" fontId="17" fillId="3" borderId="25" xfId="1" applyFont="1" applyFill="1" applyBorder="1" applyAlignment="1">
      <alignment horizontal="center" vertical="center" wrapText="1"/>
    </xf>
    <xf numFmtId="0" fontId="17" fillId="3" borderId="27" xfId="1" applyFont="1" applyFill="1" applyBorder="1" applyAlignment="1">
      <alignment horizontal="center" vertical="center" wrapText="1"/>
    </xf>
    <xf numFmtId="0" fontId="17" fillId="3" borderId="35" xfId="1" applyFont="1" applyFill="1" applyBorder="1" applyAlignment="1">
      <alignment horizontal="center" vertical="center" wrapText="1"/>
    </xf>
    <xf numFmtId="0" fontId="17" fillId="3" borderId="36" xfId="1" applyFont="1" applyFill="1" applyBorder="1" applyAlignment="1">
      <alignment horizontal="center" vertical="center" wrapText="1"/>
    </xf>
    <xf numFmtId="0" fontId="17" fillId="3" borderId="42" xfId="1" applyFont="1" applyFill="1" applyBorder="1" applyAlignment="1">
      <alignment horizontal="center" vertical="center" wrapText="1"/>
    </xf>
    <xf numFmtId="0" fontId="2" fillId="4" borderId="7" xfId="1" applyFill="1" applyBorder="1" applyAlignment="1">
      <alignment horizontal="center"/>
    </xf>
    <xf numFmtId="0" fontId="2" fillId="4" borderId="8" xfId="1" applyFill="1" applyBorder="1" applyAlignment="1">
      <alignment horizontal="center"/>
    </xf>
    <xf numFmtId="0" fontId="2" fillId="4" borderId="5" xfId="1" applyFill="1" applyBorder="1" applyAlignment="1">
      <alignment horizontal="center"/>
    </xf>
    <xf numFmtId="0" fontId="2" fillId="4" borderId="15" xfId="1" applyFill="1" applyBorder="1" applyAlignment="1">
      <alignment horizontal="center"/>
    </xf>
    <xf numFmtId="0" fontId="2" fillId="4" borderId="16" xfId="1" applyFill="1" applyBorder="1" applyAlignment="1">
      <alignment horizontal="center"/>
    </xf>
    <xf numFmtId="0" fontId="2" fillId="4" borderId="12" xfId="1" applyFill="1" applyBorder="1" applyAlignment="1">
      <alignment horizontal="center"/>
    </xf>
    <xf numFmtId="0" fontId="2" fillId="4" borderId="23" xfId="1" applyFill="1" applyBorder="1" applyAlignment="1">
      <alignment horizontal="center"/>
    </xf>
    <xf numFmtId="0" fontId="2" fillId="4" borderId="24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7" fillId="3" borderId="23" xfId="1" applyFont="1" applyFill="1" applyBorder="1" applyAlignment="1">
      <alignment horizontal="left"/>
    </xf>
    <xf numFmtId="0" fontId="7" fillId="3" borderId="24" xfId="1" applyFont="1" applyFill="1" applyBorder="1" applyAlignment="1">
      <alignment horizontal="left"/>
    </xf>
    <xf numFmtId="17" fontId="12" fillId="6" borderId="28" xfId="0" applyNumberFormat="1" applyFont="1" applyFill="1" applyBorder="1" applyAlignment="1">
      <alignment horizontal="center" vertical="center" textRotation="90" wrapText="1"/>
    </xf>
    <xf numFmtId="17" fontId="12" fillId="6" borderId="35" xfId="0" applyNumberFormat="1" applyFont="1" applyFill="1" applyBorder="1" applyAlignment="1">
      <alignment horizontal="center" vertical="center" textRotation="90" wrapText="1"/>
    </xf>
    <xf numFmtId="0" fontId="7" fillId="3" borderId="10" xfId="1" applyFont="1" applyFill="1" applyBorder="1" applyAlignment="1">
      <alignment horizontal="left"/>
    </xf>
    <xf numFmtId="0" fontId="7" fillId="3" borderId="11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left"/>
    </xf>
    <xf numFmtId="0" fontId="7" fillId="3" borderId="19" xfId="1" applyFont="1" applyFill="1" applyBorder="1" applyAlignment="1">
      <alignment horizontal="left"/>
    </xf>
    <xf numFmtId="0" fontId="2" fillId="4" borderId="10" xfId="1" applyFill="1" applyBorder="1" applyAlignment="1">
      <alignment horizontal="center"/>
    </xf>
    <xf numFmtId="0" fontId="2" fillId="4" borderId="13" xfId="1" applyFill="1" applyBorder="1" applyAlignment="1">
      <alignment horizontal="center"/>
    </xf>
    <xf numFmtId="0" fontId="2" fillId="4" borderId="11" xfId="1" applyFill="1" applyBorder="1" applyAlignment="1">
      <alignment horizontal="center"/>
    </xf>
    <xf numFmtId="17" fontId="18" fillId="4" borderId="25" xfId="0" applyNumberFormat="1" applyFont="1" applyFill="1" applyBorder="1" applyAlignment="1">
      <alignment horizontal="center" vertical="center" wrapText="1"/>
    </xf>
    <xf numFmtId="0" fontId="2" fillId="2" borderId="33" xfId="1" applyFill="1" applyBorder="1" applyAlignment="1">
      <alignment horizontal="left"/>
    </xf>
    <xf numFmtId="0" fontId="2" fillId="2" borderId="0" xfId="1" applyFill="1" applyAlignment="1">
      <alignment horizontal="left"/>
    </xf>
    <xf numFmtId="0" fontId="2" fillId="2" borderId="45" xfId="1" applyFill="1" applyBorder="1" applyAlignment="1">
      <alignment horizontal="left"/>
    </xf>
    <xf numFmtId="0" fontId="14" fillId="5" borderId="0" xfId="1" applyFont="1" applyFill="1" applyAlignment="1">
      <alignment horizontal="center" vertical="top" wrapText="1" readingOrder="1"/>
    </xf>
    <xf numFmtId="0" fontId="16" fillId="5" borderId="0" xfId="1" applyFont="1" applyFill="1" applyAlignment="1">
      <alignment horizontal="left" vertical="top" wrapText="1" readingOrder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36" xfId="0" applyFill="1" applyBorder="1" applyAlignment="1">
      <alignment horizontal="center"/>
    </xf>
  </cellXfs>
  <cellStyles count="3">
    <cellStyle name="Millares [0] 2" xfId="2" xr:uid="{18185629-8884-4F5F-9DAD-F40B15EA4EEE}"/>
    <cellStyle name="Normal" xfId="0" builtinId="0"/>
    <cellStyle name="Normal 2" xfId="1" xr:uid="{6AF781C7-BC9E-4562-A984-2246AB737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780603</xdr:colOff>
      <xdr:row>53</xdr:row>
      <xdr:rowOff>85837</xdr:rowOff>
    </xdr:from>
    <xdr:to>
      <xdr:col>17</xdr:col>
      <xdr:colOff>205517</xdr:colOff>
      <xdr:row>69</xdr:row>
      <xdr:rowOff>154978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6664A223-DDD3-5FF7-9998-9744E9715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838" y="9622043"/>
          <a:ext cx="11359179" cy="2937847"/>
        </a:xfrm>
        <a:prstGeom prst="rect">
          <a:avLst/>
        </a:prstGeom>
      </xdr:spPr>
    </xdr:pic>
    <xdr:clientData/>
  </xdr:twoCellAnchor>
  <xdr:oneCellAnchor>
    <xdr:from>
      <xdr:col>3</xdr:col>
      <xdr:colOff>483870</xdr:colOff>
      <xdr:row>25</xdr:row>
      <xdr:rowOff>47625</xdr:rowOff>
    </xdr:from>
    <xdr:ext cx="10642696" cy="3019426"/>
    <xdr:pic>
      <xdr:nvPicPr>
        <xdr:cNvPr id="6" name="Imagen 5">
          <a:extLst>
            <a:ext uri="{FF2B5EF4-FFF2-40B4-BE49-F238E27FC236}">
              <a16:creationId xmlns:a16="http://schemas.microsoft.com/office/drawing/2014/main" id="{E16989E5-A1F2-4C96-8357-0B2C43ADA4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831"/>
        <a:stretch/>
      </xdr:blipFill>
      <xdr:spPr>
        <a:xfrm>
          <a:off x="2853690" y="4573905"/>
          <a:ext cx="10642696" cy="3019426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40</xdr:row>
      <xdr:rowOff>57150</xdr:rowOff>
    </xdr:from>
    <xdr:to>
      <xdr:col>3</xdr:col>
      <xdr:colOff>597535</xdr:colOff>
      <xdr:row>45</xdr:row>
      <xdr:rowOff>114300</xdr:rowOff>
    </xdr:to>
    <xdr:sp macro="" textlink="">
      <xdr:nvSpPr>
        <xdr:cNvPr id="7" name="Globo: línea doblada 6">
          <a:extLst>
            <a:ext uri="{FF2B5EF4-FFF2-40B4-BE49-F238E27FC236}">
              <a16:creationId xmlns:a16="http://schemas.microsoft.com/office/drawing/2014/main" id="{447619F6-1EA0-4812-992C-F5A499D60B01}"/>
            </a:ext>
          </a:extLst>
        </xdr:cNvPr>
        <xdr:cNvSpPr/>
      </xdr:nvSpPr>
      <xdr:spPr>
        <a:xfrm>
          <a:off x="1771650" y="7292340"/>
          <a:ext cx="1193800" cy="965835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-107071"/>
            <a:gd name="adj6" fmla="val 179670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Coloque los meses de evaluación,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recuerde que no necesariamente inicia en enero.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741045</xdr:colOff>
      <xdr:row>45</xdr:row>
      <xdr:rowOff>3809</xdr:rowOff>
    </xdr:from>
    <xdr:to>
      <xdr:col>13</xdr:col>
      <xdr:colOff>436245</xdr:colOff>
      <xdr:row>49</xdr:row>
      <xdr:rowOff>129540</xdr:rowOff>
    </xdr:to>
    <xdr:sp macro="" textlink="">
      <xdr:nvSpPr>
        <xdr:cNvPr id="8" name="Globo: línea doblada 7">
          <a:extLst>
            <a:ext uri="{FF2B5EF4-FFF2-40B4-BE49-F238E27FC236}">
              <a16:creationId xmlns:a16="http://schemas.microsoft.com/office/drawing/2014/main" id="{A0DD2A64-F66F-4163-8526-73761C417135}"/>
            </a:ext>
          </a:extLst>
        </xdr:cNvPr>
        <xdr:cNvSpPr/>
      </xdr:nvSpPr>
      <xdr:spPr>
        <a:xfrm>
          <a:off x="6278880" y="8147684"/>
          <a:ext cx="4438650" cy="853441"/>
        </a:xfrm>
        <a:prstGeom prst="borderCallout2">
          <a:avLst>
            <a:gd name="adj1" fmla="val 352"/>
            <a:gd name="adj2" fmla="val 49808"/>
            <a:gd name="adj3" fmla="val -20737"/>
            <a:gd name="adj4" fmla="val 105382"/>
            <a:gd name="adj5" fmla="val -112981"/>
            <a:gd name="adj6" fmla="val 129562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datos de masa, accidentes de trabajo con tiempo perdido, los días ausencia (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1), los días de ausencia y las Horas de Trabajo Efectivas. Estos datos deben ser tabulados para Hombres y Mujeres de forma independiente,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592455</xdr:colOff>
      <xdr:row>40</xdr:row>
      <xdr:rowOff>87630</xdr:rowOff>
    </xdr:from>
    <xdr:to>
      <xdr:col>14</xdr:col>
      <xdr:colOff>190500</xdr:colOff>
      <xdr:row>45</xdr:row>
      <xdr:rowOff>3809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67E331C-DD1C-4EFD-8D75-B9D4C4FBE77A}"/>
            </a:ext>
          </a:extLst>
        </xdr:cNvPr>
        <xdr:cNvCxnSpPr>
          <a:stCxn id="8" idx="3"/>
        </xdr:cNvCxnSpPr>
      </xdr:nvCxnSpPr>
      <xdr:spPr>
        <a:xfrm flipV="1">
          <a:off x="8494395" y="7330440"/>
          <a:ext cx="2764155" cy="81724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39</xdr:row>
      <xdr:rowOff>123825</xdr:rowOff>
    </xdr:from>
    <xdr:to>
      <xdr:col>12</xdr:col>
      <xdr:colOff>361950</xdr:colOff>
      <xdr:row>45</xdr:row>
      <xdr:rowOff>1904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2DB7D959-A839-455A-BF0E-46D85B0B2AC4}"/>
            </a:ext>
          </a:extLst>
        </xdr:cNvPr>
        <xdr:cNvCxnSpPr/>
      </xdr:nvCxnSpPr>
      <xdr:spPr>
        <a:xfrm flipV="1">
          <a:off x="8494395" y="7183755"/>
          <a:ext cx="1350645" cy="96202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37</xdr:row>
      <xdr:rowOff>114300</xdr:rowOff>
    </xdr:from>
    <xdr:to>
      <xdr:col>11</xdr:col>
      <xdr:colOff>316230</xdr:colOff>
      <xdr:row>45</xdr:row>
      <xdr:rowOff>3809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49734E2-50A4-4C42-B989-06A5C9DEA7D5}"/>
            </a:ext>
          </a:extLst>
        </xdr:cNvPr>
        <xdr:cNvCxnSpPr>
          <a:stCxn id="8" idx="3"/>
        </xdr:cNvCxnSpPr>
      </xdr:nvCxnSpPr>
      <xdr:spPr>
        <a:xfrm flipV="1">
          <a:off x="8494395" y="6810375"/>
          <a:ext cx="521970" cy="13373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430530</xdr:colOff>
      <xdr:row>39</xdr:row>
      <xdr:rowOff>53340</xdr:rowOff>
    </xdr:from>
    <xdr:to>
      <xdr:col>10</xdr:col>
      <xdr:colOff>592455</xdr:colOff>
      <xdr:row>45</xdr:row>
      <xdr:rowOff>3809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954DF16C-BFAA-4826-ADEB-09914CB79A58}"/>
            </a:ext>
          </a:extLst>
        </xdr:cNvPr>
        <xdr:cNvCxnSpPr>
          <a:stCxn id="8" idx="3"/>
        </xdr:cNvCxnSpPr>
      </xdr:nvCxnSpPr>
      <xdr:spPr>
        <a:xfrm flipH="1" flipV="1">
          <a:off x="7549515" y="7115175"/>
          <a:ext cx="944880" cy="10325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430530</xdr:colOff>
      <xdr:row>39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7132DC6-E751-46C4-AE18-E5F87DEC4C94}"/>
            </a:ext>
          </a:extLst>
        </xdr:cNvPr>
        <xdr:cNvCxnSpPr>
          <a:stCxn id="8" idx="3"/>
        </xdr:cNvCxnSpPr>
      </xdr:nvCxnSpPr>
      <xdr:spPr>
        <a:xfrm flipH="1" flipV="1">
          <a:off x="6758940" y="7134225"/>
          <a:ext cx="1735455" cy="101345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407670</xdr:colOff>
      <xdr:row>37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D8D4470-ADEF-4276-B49B-FEF9DA7C43FB}"/>
            </a:ext>
          </a:extLst>
        </xdr:cNvPr>
        <xdr:cNvCxnSpPr>
          <a:stCxn id="8" idx="3"/>
        </xdr:cNvCxnSpPr>
      </xdr:nvCxnSpPr>
      <xdr:spPr>
        <a:xfrm flipH="1" flipV="1">
          <a:off x="5149215" y="6772275"/>
          <a:ext cx="3345180" cy="13754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483870</xdr:colOff>
      <xdr:row>39</xdr:row>
      <xdr:rowOff>125730</xdr:rowOff>
    </xdr:from>
    <xdr:to>
      <xdr:col>10</xdr:col>
      <xdr:colOff>592455</xdr:colOff>
      <xdr:row>45</xdr:row>
      <xdr:rowOff>3809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70C2DD4-3B66-40A1-B01D-74776DCE084C}"/>
            </a:ext>
          </a:extLst>
        </xdr:cNvPr>
        <xdr:cNvCxnSpPr>
          <a:endCxn id="8" idx="3"/>
        </xdr:cNvCxnSpPr>
      </xdr:nvCxnSpPr>
      <xdr:spPr>
        <a:xfrm>
          <a:off x="4434840" y="7187565"/>
          <a:ext cx="4059555" cy="96011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544286</xdr:colOff>
      <xdr:row>0</xdr:row>
      <xdr:rowOff>68035</xdr:rowOff>
    </xdr:from>
    <xdr:ext cx="5876988" cy="1028299"/>
    <xdr:pic>
      <xdr:nvPicPr>
        <xdr:cNvPr id="17" name="Imagen 16">
          <a:extLst>
            <a:ext uri="{FF2B5EF4-FFF2-40B4-BE49-F238E27FC236}">
              <a16:creationId xmlns:a16="http://schemas.microsoft.com/office/drawing/2014/main" id="{54F47768-0ABE-47E7-833A-1468BB8FF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6766" y="66130"/>
          <a:ext cx="5876988" cy="1028299"/>
        </a:xfrm>
        <a:prstGeom prst="rect">
          <a:avLst/>
        </a:prstGeom>
      </xdr:spPr>
    </xdr:pic>
    <xdr:clientData/>
  </xdr:oneCellAnchor>
  <xdr:oneCellAnchor>
    <xdr:from>
      <xdr:col>6</xdr:col>
      <xdr:colOff>620218</xdr:colOff>
      <xdr:row>68</xdr:row>
      <xdr:rowOff>17856</xdr:rowOff>
    </xdr:from>
    <xdr:ext cx="1663127" cy="755540"/>
    <xdr:pic>
      <xdr:nvPicPr>
        <xdr:cNvPr id="18" name="Imagen 17" descr="Interfaz de usuario gráfica, Aplicación, Word, Excel&#10;&#10;Descripción generada automáticamente">
          <a:extLst>
            <a:ext uri="{FF2B5EF4-FFF2-40B4-BE49-F238E27FC236}">
              <a16:creationId xmlns:a16="http://schemas.microsoft.com/office/drawing/2014/main" id="{5652004A-81D9-4253-B530-35814A5ED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2064" t="56257" r="32027" b="34079"/>
        <a:stretch/>
      </xdr:blipFill>
      <xdr:spPr bwMode="auto">
        <a:xfrm>
          <a:off x="5365573" y="12327966"/>
          <a:ext cx="1663127" cy="755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98947</xdr:colOff>
      <xdr:row>58</xdr:row>
      <xdr:rowOff>26334</xdr:rowOff>
    </xdr:from>
    <xdr:to>
      <xdr:col>3</xdr:col>
      <xdr:colOff>427877</xdr:colOff>
      <xdr:row>62</xdr:row>
      <xdr:rowOff>167329</xdr:rowOff>
    </xdr:to>
    <xdr:sp macro="" textlink="">
      <xdr:nvSpPr>
        <xdr:cNvPr id="19" name="Globo: línea doblada 18">
          <a:extLst>
            <a:ext uri="{FF2B5EF4-FFF2-40B4-BE49-F238E27FC236}">
              <a16:creationId xmlns:a16="http://schemas.microsoft.com/office/drawing/2014/main" id="{FC163531-D014-458A-A242-4CE235D509CA}"/>
            </a:ext>
          </a:extLst>
        </xdr:cNvPr>
        <xdr:cNvSpPr/>
      </xdr:nvSpPr>
      <xdr:spPr>
        <a:xfrm>
          <a:off x="1690182" y="10459010"/>
          <a:ext cx="1124548" cy="858172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11635"/>
            <a:gd name="adj6" fmla="val 26411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95361</xdr:colOff>
      <xdr:row>53</xdr:row>
      <xdr:rowOff>11206</xdr:rowOff>
    </xdr:from>
    <xdr:to>
      <xdr:col>13</xdr:col>
      <xdr:colOff>401730</xdr:colOff>
      <xdr:row>56</xdr:row>
      <xdr:rowOff>93459</xdr:rowOff>
    </xdr:to>
    <xdr:sp macro="" textlink="">
      <xdr:nvSpPr>
        <xdr:cNvPr id="21" name="Globo: línea doblada 20">
          <a:extLst>
            <a:ext uri="{FF2B5EF4-FFF2-40B4-BE49-F238E27FC236}">
              <a16:creationId xmlns:a16="http://schemas.microsoft.com/office/drawing/2014/main" id="{70190B69-3B33-4776-94E1-F374D7CF5882}"/>
            </a:ext>
          </a:extLst>
        </xdr:cNvPr>
        <xdr:cNvSpPr/>
      </xdr:nvSpPr>
      <xdr:spPr>
        <a:xfrm>
          <a:off x="8847155" y="9547412"/>
          <a:ext cx="1897604" cy="620135"/>
        </a:xfrm>
        <a:prstGeom prst="borderCallout2">
          <a:avLst>
            <a:gd name="adj1" fmla="val 54353"/>
            <a:gd name="adj2" fmla="val 103960"/>
            <a:gd name="adj3" fmla="val 92733"/>
            <a:gd name="adj4" fmla="val 130445"/>
            <a:gd name="adj5" fmla="val 179969"/>
            <a:gd name="adj6" fmla="val 148683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Datos del Responsable del Departamento de Prevención de Riesgos. </a:t>
          </a:r>
          <a:endParaRPr lang="es-CL" sz="1000">
            <a:effectLst/>
          </a:endParaRPr>
        </a:p>
      </xdr:txBody>
    </xdr:sp>
    <xdr:clientData/>
  </xdr:twoCellAnchor>
  <xdr:twoCellAnchor>
    <xdr:from>
      <xdr:col>2</xdr:col>
      <xdr:colOff>173803</xdr:colOff>
      <xdr:row>76</xdr:row>
      <xdr:rowOff>164505</xdr:rowOff>
    </xdr:from>
    <xdr:to>
      <xdr:col>7</xdr:col>
      <xdr:colOff>664619</xdr:colOff>
      <xdr:row>80</xdr:row>
      <xdr:rowOff>123266</xdr:rowOff>
    </xdr:to>
    <xdr:sp macro="" textlink="">
      <xdr:nvSpPr>
        <xdr:cNvPr id="22" name="Globo: línea doblada 21">
          <a:extLst>
            <a:ext uri="{FF2B5EF4-FFF2-40B4-BE49-F238E27FC236}">
              <a16:creationId xmlns:a16="http://schemas.microsoft.com/office/drawing/2014/main" id="{8000038F-A4D3-47A4-90C7-8DE0A9563982}"/>
            </a:ext>
          </a:extLst>
        </xdr:cNvPr>
        <xdr:cNvSpPr/>
      </xdr:nvSpPr>
      <xdr:spPr>
        <a:xfrm>
          <a:off x="1751143" y="13922415"/>
          <a:ext cx="4451311" cy="680756"/>
        </a:xfrm>
        <a:prstGeom prst="borderCallout2">
          <a:avLst>
            <a:gd name="adj1" fmla="val 352"/>
            <a:gd name="adj2" fmla="val 49808"/>
            <a:gd name="adj3" fmla="val -3532"/>
            <a:gd name="adj4" fmla="val 50397"/>
            <a:gd name="adj5" fmla="val -579"/>
            <a:gd name="adj6" fmla="val 5005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siniestros que ocurren en su Entidad Empleadora o Centro de Trabajo. Se debe identificar si el siniestro es una mujer u hombre quien sufre la afectación,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339761</xdr:colOff>
      <xdr:row>72</xdr:row>
      <xdr:rowOff>98725</xdr:rowOff>
    </xdr:from>
    <xdr:to>
      <xdr:col>11</xdr:col>
      <xdr:colOff>627080</xdr:colOff>
      <xdr:row>75</xdr:row>
      <xdr:rowOff>173578</xdr:rowOff>
    </xdr:to>
    <xdr:sp macro="" textlink="">
      <xdr:nvSpPr>
        <xdr:cNvPr id="23" name="Globo: línea doblada 22">
          <a:extLst>
            <a:ext uri="{FF2B5EF4-FFF2-40B4-BE49-F238E27FC236}">
              <a16:creationId xmlns:a16="http://schemas.microsoft.com/office/drawing/2014/main" id="{B363A54F-BAE7-43D0-BCBC-CC59C8BE91C9}"/>
            </a:ext>
          </a:extLst>
        </xdr:cNvPr>
        <xdr:cNvSpPr/>
      </xdr:nvSpPr>
      <xdr:spPr>
        <a:xfrm>
          <a:off x="7500320" y="13041519"/>
          <a:ext cx="1878554" cy="612735"/>
        </a:xfrm>
        <a:prstGeom prst="borderCallout2">
          <a:avLst>
            <a:gd name="adj1" fmla="val -4507"/>
            <a:gd name="adj2" fmla="val 48862"/>
            <a:gd name="adj3" fmla="val -82361"/>
            <a:gd name="adj4" fmla="val -8642"/>
            <a:gd name="adj5" fmla="val -255578"/>
            <a:gd name="adj6" fmla="val -7105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Determine el tipo de siniestro de acuerdo a la lista desplegable.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550769</xdr:colOff>
      <xdr:row>71</xdr:row>
      <xdr:rowOff>134696</xdr:rowOff>
    </xdr:from>
    <xdr:to>
      <xdr:col>15</xdr:col>
      <xdr:colOff>16921</xdr:colOff>
      <xdr:row>76</xdr:row>
      <xdr:rowOff>22188</xdr:rowOff>
    </xdr:to>
    <xdr:sp macro="" textlink="">
      <xdr:nvSpPr>
        <xdr:cNvPr id="24" name="Globo: línea doblada 23">
          <a:extLst>
            <a:ext uri="{FF2B5EF4-FFF2-40B4-BE49-F238E27FC236}">
              <a16:creationId xmlns:a16="http://schemas.microsoft.com/office/drawing/2014/main" id="{5D069A1B-A04D-4AED-9BAC-FCF3B7D8B355}"/>
            </a:ext>
          </a:extLst>
        </xdr:cNvPr>
        <xdr:cNvSpPr/>
      </xdr:nvSpPr>
      <xdr:spPr>
        <a:xfrm>
          <a:off x="10098181" y="12898196"/>
          <a:ext cx="1853005" cy="783963"/>
        </a:xfrm>
        <a:prstGeom prst="borderCallout2">
          <a:avLst>
            <a:gd name="adj1" fmla="val -14348"/>
            <a:gd name="adj2" fmla="val 46851"/>
            <a:gd name="adj3" fmla="val -82361"/>
            <a:gd name="adj4" fmla="val -8642"/>
            <a:gd name="adj5" fmla="val -214077"/>
            <a:gd name="adj6" fmla="val -172466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Los Accidentes del trabajo y Enfermedades profesionales sin tiempo perdido los días de ausencia son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iguales a 0 (cero).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248434</xdr:colOff>
      <xdr:row>71</xdr:row>
      <xdr:rowOff>171897</xdr:rowOff>
    </xdr:from>
    <xdr:to>
      <xdr:col>17</xdr:col>
      <xdr:colOff>554803</xdr:colOff>
      <xdr:row>81</xdr:row>
      <xdr:rowOff>20507</xdr:rowOff>
    </xdr:to>
    <xdr:sp macro="" textlink="">
      <xdr:nvSpPr>
        <xdr:cNvPr id="25" name="Globo: línea doblada 24">
          <a:extLst>
            <a:ext uri="{FF2B5EF4-FFF2-40B4-BE49-F238E27FC236}">
              <a16:creationId xmlns:a16="http://schemas.microsoft.com/office/drawing/2014/main" id="{8DA9DD4D-89BC-4C5D-943C-224F9C5BF16C}"/>
            </a:ext>
          </a:extLst>
        </xdr:cNvPr>
        <xdr:cNvSpPr/>
      </xdr:nvSpPr>
      <xdr:spPr>
        <a:xfrm>
          <a:off x="12103249" y="13017312"/>
          <a:ext cx="1887519" cy="1658360"/>
        </a:xfrm>
        <a:prstGeom prst="borderCallout2">
          <a:avLst>
            <a:gd name="adj1" fmla="val -4352"/>
            <a:gd name="adj2" fmla="val 48399"/>
            <a:gd name="adj3" fmla="val -67610"/>
            <a:gd name="adj4" fmla="val 45939"/>
            <a:gd name="adj5" fmla="val -107487"/>
            <a:gd name="adj6" fmla="val 14523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Las Acciones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Correctivas siempre son de acuerdo a la prelación del riesgo (Jerarquía de los controles), por lo que se deben priorizar de la siguiente </a:t>
          </a:r>
          <a:r>
            <a:rPr lang="es-CL" sz="1000" b="1" kern="100" baseline="0">
              <a:solidFill>
                <a:schemeClr val="tx1"/>
              </a:solidFill>
              <a:effectLst/>
              <a:latin typeface="+mn-lt"/>
              <a:ea typeface="Aptos" panose="020B0004020202020204" pitchFamily="34" charset="0"/>
              <a:cs typeface="Times New Roman" panose="02020603050405020304" pitchFamily="18" charset="0"/>
            </a:rPr>
            <a:t>manera: 1. Eliminación 2. Sustitución 3. Ingenieriles 4. Administrativas 4. Elementos de Protección Personal (EPP).</a:t>
          </a:r>
        </a:p>
      </xdr:txBody>
    </xdr:sp>
    <xdr:clientData/>
  </xdr:twoCellAnchor>
  <xdr:twoCellAnchor editAs="oneCell">
    <xdr:from>
      <xdr:col>2</xdr:col>
      <xdr:colOff>748926</xdr:colOff>
      <xdr:row>9</xdr:row>
      <xdr:rowOff>18825</xdr:rowOff>
    </xdr:from>
    <xdr:to>
      <xdr:col>15</xdr:col>
      <xdr:colOff>681165</xdr:colOff>
      <xdr:row>18</xdr:row>
      <xdr:rowOff>114229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0980F54-4107-D999-F430-83A46E3418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859"/>
        <a:stretch/>
      </xdr:blipFill>
      <xdr:spPr bwMode="auto">
        <a:xfrm>
          <a:off x="2340161" y="1643678"/>
          <a:ext cx="10275269" cy="17090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333002</xdr:colOff>
      <xdr:row>9</xdr:row>
      <xdr:rowOff>20731</xdr:rowOff>
    </xdr:from>
    <xdr:to>
      <xdr:col>17</xdr:col>
      <xdr:colOff>111031</xdr:colOff>
      <xdr:row>18</xdr:row>
      <xdr:rowOff>113964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F954208-4D91-16FE-984E-858CC89245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139"/>
        <a:stretch/>
      </xdr:blipFill>
      <xdr:spPr bwMode="auto">
        <a:xfrm>
          <a:off x="9880414" y="1645584"/>
          <a:ext cx="3756117" cy="17068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396353</xdr:colOff>
      <xdr:row>18</xdr:row>
      <xdr:rowOff>144595</xdr:rowOff>
    </xdr:from>
    <xdr:to>
      <xdr:col>17</xdr:col>
      <xdr:colOff>584820</xdr:colOff>
      <xdr:row>22</xdr:row>
      <xdr:rowOff>52220</xdr:rowOff>
    </xdr:to>
    <xdr:sp macro="" textlink="">
      <xdr:nvSpPr>
        <xdr:cNvPr id="28" name="Globo: línea doblada 27">
          <a:extLst>
            <a:ext uri="{FF2B5EF4-FFF2-40B4-BE49-F238E27FC236}">
              <a16:creationId xmlns:a16="http://schemas.microsoft.com/office/drawing/2014/main" id="{E9012EBE-07A1-92D2-4039-EFFB9F88B9D8}"/>
            </a:ext>
          </a:extLst>
        </xdr:cNvPr>
        <xdr:cNvSpPr/>
      </xdr:nvSpPr>
      <xdr:spPr>
        <a:xfrm>
          <a:off x="11535000" y="3383095"/>
          <a:ext cx="2575320" cy="624801"/>
        </a:xfrm>
        <a:prstGeom prst="borderCallout2">
          <a:avLst>
            <a:gd name="adj1" fmla="val 52187"/>
            <a:gd name="adj2" fmla="val -2335"/>
            <a:gd name="adj3" fmla="val 19236"/>
            <a:gd name="adj4" fmla="val -14103"/>
            <a:gd name="adj5" fmla="val -47220"/>
            <a:gd name="adj6" fmla="val -8552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del Responsable del Departamento de Prevención de Riesgos. 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343573</xdr:colOff>
      <xdr:row>18</xdr:row>
      <xdr:rowOff>170032</xdr:rowOff>
    </xdr:from>
    <xdr:to>
      <xdr:col>4</xdr:col>
      <xdr:colOff>305767</xdr:colOff>
      <xdr:row>22</xdr:row>
      <xdr:rowOff>16921</xdr:rowOff>
    </xdr:to>
    <xdr:sp macro="" textlink="">
      <xdr:nvSpPr>
        <xdr:cNvPr id="29" name="Globo: línea doblada 28">
          <a:extLst>
            <a:ext uri="{FF2B5EF4-FFF2-40B4-BE49-F238E27FC236}">
              <a16:creationId xmlns:a16="http://schemas.microsoft.com/office/drawing/2014/main" id="{EB788D96-5389-65B9-225C-E6D72E7A3054}"/>
            </a:ext>
          </a:extLst>
        </xdr:cNvPr>
        <xdr:cNvSpPr/>
      </xdr:nvSpPr>
      <xdr:spPr>
        <a:xfrm>
          <a:off x="1934808" y="3408532"/>
          <a:ext cx="1553430" cy="564065"/>
        </a:xfrm>
        <a:prstGeom prst="borderCallout2">
          <a:avLst>
            <a:gd name="adj1" fmla="val 51606"/>
            <a:gd name="adj2" fmla="val 101795"/>
            <a:gd name="adj3" fmla="val 21966"/>
            <a:gd name="adj4" fmla="val 180065"/>
            <a:gd name="adj5" fmla="val -115729"/>
            <a:gd name="adj6" fmla="val 249381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165959</xdr:colOff>
      <xdr:row>0</xdr:row>
      <xdr:rowOff>154306</xdr:rowOff>
    </xdr:from>
    <xdr:to>
      <xdr:col>15</xdr:col>
      <xdr:colOff>168256</xdr:colOff>
      <xdr:row>5</xdr:row>
      <xdr:rowOff>267360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2EEC67-AD43-4B03-B5B0-2E12F6780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312" y="154306"/>
          <a:ext cx="6232768" cy="942289"/>
        </a:xfrm>
        <a:prstGeom prst="rect">
          <a:avLst/>
        </a:prstGeom>
      </xdr:spPr>
    </xdr:pic>
    <xdr:clientData/>
  </xdr:twoCellAnchor>
  <xdr:twoCellAnchor editAs="oneCell">
    <xdr:from>
      <xdr:col>30</xdr:col>
      <xdr:colOff>49052</xdr:colOff>
      <xdr:row>1</xdr:row>
      <xdr:rowOff>21516</xdr:rowOff>
    </xdr:from>
    <xdr:to>
      <xdr:col>32</xdr:col>
      <xdr:colOff>323625</xdr:colOff>
      <xdr:row>5</xdr:row>
      <xdr:rowOff>250564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EA0CA8-530E-44BC-81F6-EF99883DE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4846" y="189604"/>
          <a:ext cx="1380370" cy="890195"/>
        </a:xfrm>
        <a:prstGeom prst="rect">
          <a:avLst/>
        </a:prstGeom>
      </xdr:spPr>
    </xdr:pic>
    <xdr:clientData/>
  </xdr:twoCellAnchor>
  <xdr:twoCellAnchor editAs="oneCell">
    <xdr:from>
      <xdr:col>2</xdr:col>
      <xdr:colOff>134695</xdr:colOff>
      <xdr:row>36</xdr:row>
      <xdr:rowOff>45046</xdr:rowOff>
    </xdr:from>
    <xdr:to>
      <xdr:col>8</xdr:col>
      <xdr:colOff>477819</xdr:colOff>
      <xdr:row>42</xdr:row>
      <xdr:rowOff>93677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619CB6-4019-4A35-B815-2402F4C903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170"/>
        <a:stretch/>
      </xdr:blipFill>
      <xdr:spPr>
        <a:xfrm>
          <a:off x="706195" y="7631428"/>
          <a:ext cx="3790726" cy="1066685"/>
        </a:xfrm>
        <a:prstGeom prst="rect">
          <a:avLst/>
        </a:prstGeom>
      </xdr:spPr>
    </xdr:pic>
    <xdr:clientData/>
  </xdr:twoCellAnchor>
  <xdr:twoCellAnchor editAs="oneCell">
    <xdr:from>
      <xdr:col>20</xdr:col>
      <xdr:colOff>83932</xdr:colOff>
      <xdr:row>36</xdr:row>
      <xdr:rowOff>93233</xdr:rowOff>
    </xdr:from>
    <xdr:to>
      <xdr:col>27</xdr:col>
      <xdr:colOff>588197</xdr:colOff>
      <xdr:row>41</xdr:row>
      <xdr:rowOff>134471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2E766D-0657-C299-0911-69D472C41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96873" y="7679615"/>
          <a:ext cx="4011706" cy="881679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11204</xdr:colOff>
      <xdr:row>36</xdr:row>
      <xdr:rowOff>101080</xdr:rowOff>
    </xdr:from>
    <xdr:to>
      <xdr:col>18</xdr:col>
      <xdr:colOff>325589</xdr:colOff>
      <xdr:row>41</xdr:row>
      <xdr:rowOff>113965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D58486-5272-EFF8-22CD-0F7638C05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32292" y="7687462"/>
          <a:ext cx="3761763" cy="853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53788</xdr:rowOff>
    </xdr:from>
    <xdr:to>
      <xdr:col>6</xdr:col>
      <xdr:colOff>1006512</xdr:colOff>
      <xdr:row>5</xdr:row>
      <xdr:rowOff>54106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60153-B400-469A-9F11-D1683AAF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082" y="57598"/>
          <a:ext cx="6132755" cy="901383"/>
        </a:xfrm>
        <a:prstGeom prst="rect">
          <a:avLst/>
        </a:prstGeom>
      </xdr:spPr>
    </xdr:pic>
    <xdr:clientData/>
  </xdr:twoCellAnchor>
  <xdr:twoCellAnchor editAs="oneCell">
    <xdr:from>
      <xdr:col>12</xdr:col>
      <xdr:colOff>779930</xdr:colOff>
      <xdr:row>0</xdr:row>
      <xdr:rowOff>116541</xdr:rowOff>
    </xdr:from>
    <xdr:to>
      <xdr:col>13</xdr:col>
      <xdr:colOff>931575</xdr:colOff>
      <xdr:row>5</xdr:row>
      <xdr:rowOff>113515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5787D5-5411-4994-B344-4FA4C59E0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2690" y="116541"/>
          <a:ext cx="1403230" cy="901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Documents%20and%20Settings/user/Mis%20documentos/SISTEMA%20GESTION%20TECSA/ESTADISTICA/LISTADO%20DEL%20PERSONAL%20CTP%20TEC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Users/katherine/AppData/Local/Microsoft/Windows/Temporary%20Internet%20Files/Content.Outlook/JU6Q73PA/LISTADO%20DE%20INCIDENTES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cl-my.sharepoint.com/Documents%20and%20Settings/red/Escritorio/LISTADO%20DE%20INCIDENTES%20MAYO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Abril"/>
      <sheetName val="Mayo"/>
      <sheetName val="Junio"/>
      <sheetName val="Julio"/>
      <sheetName val="Agost."/>
      <sheetName val="Sep."/>
      <sheetName val="Oct."/>
      <sheetName val="Nov."/>
      <sheetName val="Dic."/>
      <sheetName val="Ene 09"/>
      <sheetName val="Feb. 09"/>
      <sheetName val="Mar. 09"/>
      <sheetName val="ANALISIS ACC."/>
      <sheetName val="Bas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61AC-07FA-4C8C-BE3E-05B4C709C2C3}">
  <sheetPr>
    <tabColor theme="0"/>
  </sheetPr>
  <dimension ref="C7:R82"/>
  <sheetViews>
    <sheetView topLeftCell="A45" zoomScale="85" zoomScaleNormal="85" workbookViewId="0">
      <selection activeCell="C8" sqref="C8"/>
    </sheetView>
  </sheetViews>
  <sheetFormatPr defaultColWidth="11.5703125" defaultRowHeight="14.45"/>
  <cols>
    <col min="1" max="16384" width="11.5703125" style="96"/>
  </cols>
  <sheetData>
    <row r="7" spans="3:18" ht="15" thickBot="1"/>
    <row r="8" spans="3:18">
      <c r="C8" s="153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1"/>
    </row>
    <row r="9" spans="3:18">
      <c r="C9" s="150"/>
      <c r="R9" s="149"/>
    </row>
    <row r="10" spans="3:18">
      <c r="C10" s="150"/>
      <c r="R10" s="149"/>
    </row>
    <row r="11" spans="3:18">
      <c r="C11" s="150"/>
      <c r="R11" s="149"/>
    </row>
    <row r="12" spans="3:18">
      <c r="C12" s="150"/>
      <c r="R12" s="149"/>
    </row>
    <row r="13" spans="3:18">
      <c r="C13" s="150"/>
      <c r="R13" s="149"/>
    </row>
    <row r="14" spans="3:18">
      <c r="C14" s="150"/>
      <c r="R14" s="149"/>
    </row>
    <row r="15" spans="3:18">
      <c r="C15" s="150"/>
      <c r="R15" s="149"/>
    </row>
    <row r="16" spans="3:18">
      <c r="C16" s="150"/>
      <c r="R16" s="149"/>
    </row>
    <row r="17" spans="3:18">
      <c r="C17" s="150"/>
      <c r="R17" s="149"/>
    </row>
    <row r="18" spans="3:18">
      <c r="C18" s="150"/>
      <c r="R18" s="149"/>
    </row>
    <row r="19" spans="3:18">
      <c r="C19" s="150"/>
      <c r="R19" s="149"/>
    </row>
    <row r="20" spans="3:18">
      <c r="C20" s="150"/>
      <c r="R20" s="149"/>
    </row>
    <row r="21" spans="3:18">
      <c r="C21" s="150"/>
      <c r="R21" s="149"/>
    </row>
    <row r="22" spans="3:18">
      <c r="C22" s="150"/>
      <c r="R22" s="149"/>
    </row>
    <row r="23" spans="3:18" ht="15" thickBot="1">
      <c r="C23" s="148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6"/>
    </row>
    <row r="24" spans="3:18">
      <c r="C24" s="150"/>
      <c r="R24" s="149"/>
    </row>
    <row r="25" spans="3:18">
      <c r="C25" s="150"/>
      <c r="R25" s="149"/>
    </row>
    <row r="26" spans="3:18">
      <c r="C26" s="150"/>
      <c r="R26" s="149"/>
    </row>
    <row r="27" spans="3:18">
      <c r="C27" s="150"/>
      <c r="R27" s="149"/>
    </row>
    <row r="28" spans="3:18">
      <c r="C28" s="150"/>
      <c r="R28" s="149"/>
    </row>
    <row r="29" spans="3:18">
      <c r="C29" s="150"/>
      <c r="R29" s="149"/>
    </row>
    <row r="30" spans="3:18">
      <c r="C30" s="150"/>
      <c r="R30" s="149"/>
    </row>
    <row r="31" spans="3:18">
      <c r="C31" s="150"/>
      <c r="R31" s="149"/>
    </row>
    <row r="32" spans="3:18">
      <c r="C32" s="150"/>
      <c r="R32" s="149"/>
    </row>
    <row r="33" spans="3:18">
      <c r="C33" s="150"/>
      <c r="R33" s="149"/>
    </row>
    <row r="34" spans="3:18">
      <c r="C34" s="150"/>
      <c r="R34" s="149"/>
    </row>
    <row r="35" spans="3:18">
      <c r="C35" s="150"/>
      <c r="R35" s="149"/>
    </row>
    <row r="36" spans="3:18">
      <c r="C36" s="150"/>
      <c r="R36" s="149"/>
    </row>
    <row r="37" spans="3:18">
      <c r="C37" s="150"/>
      <c r="R37" s="149"/>
    </row>
    <row r="38" spans="3:18">
      <c r="C38" s="150"/>
      <c r="R38" s="149"/>
    </row>
    <row r="39" spans="3:18">
      <c r="C39" s="150"/>
      <c r="R39" s="149"/>
    </row>
    <row r="40" spans="3:18">
      <c r="C40" s="150"/>
      <c r="R40" s="149"/>
    </row>
    <row r="41" spans="3:18">
      <c r="C41" s="150"/>
      <c r="R41" s="149"/>
    </row>
    <row r="42" spans="3:18">
      <c r="C42" s="150"/>
      <c r="R42" s="149"/>
    </row>
    <row r="43" spans="3:18">
      <c r="C43" s="150"/>
      <c r="R43" s="149"/>
    </row>
    <row r="44" spans="3:18">
      <c r="C44" s="150"/>
      <c r="R44" s="149"/>
    </row>
    <row r="45" spans="3:18">
      <c r="C45" s="150"/>
      <c r="R45" s="149"/>
    </row>
    <row r="46" spans="3:18">
      <c r="C46" s="150"/>
      <c r="R46" s="149"/>
    </row>
    <row r="47" spans="3:18">
      <c r="C47" s="150"/>
      <c r="R47" s="149"/>
    </row>
    <row r="48" spans="3:18">
      <c r="C48" s="150"/>
      <c r="R48" s="149"/>
    </row>
    <row r="49" spans="3:18">
      <c r="C49" s="150"/>
      <c r="R49" s="149"/>
    </row>
    <row r="50" spans="3:18">
      <c r="C50" s="150"/>
      <c r="R50" s="149"/>
    </row>
    <row r="51" spans="3:18">
      <c r="C51" s="150"/>
      <c r="R51" s="149"/>
    </row>
    <row r="52" spans="3:18" ht="15" thickBot="1">
      <c r="C52" s="148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6"/>
    </row>
    <row r="53" spans="3:18">
      <c r="C53" s="153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1"/>
    </row>
    <row r="54" spans="3:18">
      <c r="C54" s="150"/>
      <c r="R54" s="149"/>
    </row>
    <row r="55" spans="3:18">
      <c r="C55" s="150"/>
      <c r="R55" s="149"/>
    </row>
    <row r="56" spans="3:18">
      <c r="C56" s="150"/>
      <c r="R56" s="149"/>
    </row>
    <row r="57" spans="3:18">
      <c r="C57" s="150"/>
      <c r="R57" s="149"/>
    </row>
    <row r="58" spans="3:18">
      <c r="C58" s="150"/>
      <c r="R58" s="149"/>
    </row>
    <row r="59" spans="3:18">
      <c r="C59" s="150"/>
      <c r="R59" s="149"/>
    </row>
    <row r="60" spans="3:18">
      <c r="C60" s="150"/>
      <c r="R60" s="149"/>
    </row>
    <row r="61" spans="3:18">
      <c r="C61" s="150"/>
      <c r="R61" s="149"/>
    </row>
    <row r="62" spans="3:18">
      <c r="C62" s="150"/>
      <c r="R62" s="149"/>
    </row>
    <row r="63" spans="3:18">
      <c r="C63" s="150"/>
      <c r="R63" s="149"/>
    </row>
    <row r="64" spans="3:18">
      <c r="C64" s="150"/>
      <c r="R64" s="149"/>
    </row>
    <row r="65" spans="3:18">
      <c r="C65" s="150"/>
      <c r="R65" s="149"/>
    </row>
    <row r="66" spans="3:18">
      <c r="C66" s="150"/>
      <c r="R66" s="149"/>
    </row>
    <row r="67" spans="3:18">
      <c r="C67" s="150"/>
      <c r="R67" s="149"/>
    </row>
    <row r="68" spans="3:18">
      <c r="C68" s="150"/>
      <c r="R68" s="149"/>
    </row>
    <row r="69" spans="3:18">
      <c r="C69" s="150"/>
      <c r="R69" s="149"/>
    </row>
    <row r="70" spans="3:18">
      <c r="C70" s="150"/>
      <c r="R70" s="149"/>
    </row>
    <row r="71" spans="3:18">
      <c r="C71" s="150"/>
      <c r="R71" s="149"/>
    </row>
    <row r="72" spans="3:18">
      <c r="C72" s="150"/>
      <c r="R72" s="149"/>
    </row>
    <row r="73" spans="3:18">
      <c r="C73" s="150"/>
      <c r="R73" s="149"/>
    </row>
    <row r="74" spans="3:18">
      <c r="C74" s="150"/>
      <c r="R74" s="149"/>
    </row>
    <row r="75" spans="3:18">
      <c r="C75" s="150"/>
      <c r="R75" s="149"/>
    </row>
    <row r="76" spans="3:18">
      <c r="C76" s="150"/>
      <c r="R76" s="149"/>
    </row>
    <row r="77" spans="3:18">
      <c r="C77" s="150"/>
      <c r="R77" s="149"/>
    </row>
    <row r="78" spans="3:18">
      <c r="C78" s="150"/>
      <c r="R78" s="149"/>
    </row>
    <row r="79" spans="3:18">
      <c r="C79" s="150"/>
      <c r="R79" s="149"/>
    </row>
    <row r="80" spans="3:18">
      <c r="C80" s="150"/>
      <c r="R80" s="149"/>
    </row>
    <row r="81" spans="3:18">
      <c r="C81" s="150"/>
      <c r="R81" s="149"/>
    </row>
    <row r="82" spans="3:18" ht="15" thickBot="1">
      <c r="C82" s="148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64E8-4A3A-4D70-8BBA-D95982D91AAB}">
  <sheetPr>
    <tabColor rgb="FF00B050"/>
  </sheetPr>
  <dimension ref="A1:CI48"/>
  <sheetViews>
    <sheetView tabSelected="1" topLeftCell="F9" zoomScale="85" zoomScaleNormal="85" zoomScaleSheetLayoutView="80" workbookViewId="0">
      <selection activeCell="BC14" sqref="BC14"/>
    </sheetView>
  </sheetViews>
  <sheetFormatPr defaultColWidth="11.42578125" defaultRowHeight="13.15"/>
  <cols>
    <col min="1" max="1" width="5.140625" style="1" customWidth="1"/>
    <col min="2" max="2" width="3.28515625" style="1" customWidth="1"/>
    <col min="3" max="3" width="7.140625" style="1" customWidth="1"/>
    <col min="4" max="4" width="15.85546875" style="4" customWidth="1"/>
    <col min="5" max="5" width="6.7109375" style="2" bestFit="1" customWidth="1"/>
    <col min="6" max="6" width="6.7109375" style="2" customWidth="1"/>
    <col min="7" max="7" width="6.28515625" style="2" bestFit="1" customWidth="1"/>
    <col min="8" max="8" width="7.42578125" style="2" customWidth="1"/>
    <col min="9" max="9" width="8.28515625" style="4" customWidth="1"/>
    <col min="10" max="10" width="7.7109375" style="4" customWidth="1"/>
    <col min="11" max="11" width="5" style="4" customWidth="1"/>
    <col min="12" max="12" width="6.5703125" style="4" customWidth="1"/>
    <col min="13" max="13" width="5.28515625" style="4" customWidth="1"/>
    <col min="14" max="14" width="7.28515625" style="4" customWidth="1"/>
    <col min="15" max="15" width="7.42578125" style="4" customWidth="1"/>
    <col min="16" max="16" width="6.85546875" style="4" customWidth="1"/>
    <col min="17" max="17" width="4.85546875" style="4" customWidth="1"/>
    <col min="18" max="18" width="6.85546875" style="4" customWidth="1"/>
    <col min="19" max="19" width="5.140625" style="4" customWidth="1"/>
    <col min="20" max="20" width="6.85546875" style="4" bestFit="1" customWidth="1"/>
    <col min="21" max="21" width="8.140625" style="4" customWidth="1"/>
    <col min="22" max="22" width="8.85546875" style="4" customWidth="1"/>
    <col min="23" max="23" width="6.5703125" style="4" customWidth="1"/>
    <col min="24" max="24" width="6.85546875" style="4" bestFit="1" customWidth="1"/>
    <col min="25" max="25" width="5.42578125" style="4" customWidth="1"/>
    <col min="26" max="26" width="6.85546875" style="4" bestFit="1" customWidth="1"/>
    <col min="27" max="27" width="8.28515625" style="4" customWidth="1"/>
    <col min="28" max="28" width="9.42578125" style="4" customWidth="1"/>
    <col min="29" max="29" width="1.5703125" style="4" customWidth="1"/>
    <col min="30" max="30" width="6" style="4" customWidth="1"/>
    <col min="31" max="32" width="8.140625" style="4" customWidth="1"/>
    <col min="33" max="33" width="6.5703125" style="4" customWidth="1"/>
    <col min="34" max="34" width="7.140625" style="4" customWidth="1"/>
    <col min="35" max="35" width="7.7109375" style="4" customWidth="1"/>
    <col min="36" max="37" width="8.7109375" style="4" customWidth="1"/>
    <col min="38" max="38" width="10.85546875" style="4" customWidth="1"/>
    <col min="39" max="39" width="1.5703125" style="4" customWidth="1"/>
    <col min="40" max="40" width="8.28515625" style="4" customWidth="1"/>
    <col min="41" max="41" width="11.42578125" style="4" customWidth="1"/>
    <col min="42" max="42" width="8.5703125" style="4" customWidth="1"/>
    <col min="43" max="43" width="10.28515625" style="4" customWidth="1"/>
    <col min="44" max="44" width="9.28515625" style="4" customWidth="1"/>
    <col min="45" max="45" width="10.85546875" style="4" customWidth="1"/>
    <col min="46" max="46" width="2.28515625" style="4" customWidth="1"/>
    <col min="47" max="48" width="12.42578125" style="4" bestFit="1" customWidth="1"/>
    <col min="49" max="49" width="8.5703125" style="4" customWidth="1"/>
    <col min="50" max="50" width="2.28515625" style="4" customWidth="1"/>
    <col min="51" max="51" width="6.28515625" style="4" customWidth="1"/>
    <col min="52" max="52" width="6.85546875" style="4" bestFit="1" customWidth="1"/>
    <col min="53" max="53" width="5.140625" style="4" bestFit="1" customWidth="1"/>
    <col min="54" max="54" width="6.85546875" style="4" bestFit="1" customWidth="1"/>
    <col min="55" max="55" width="9.85546875" style="4" customWidth="1"/>
    <col min="56" max="56" width="8.7109375" style="4" customWidth="1"/>
    <col min="57" max="57" width="0.5703125" style="4" customWidth="1"/>
    <col min="58" max="58" width="1.85546875" style="4" customWidth="1"/>
    <col min="59" max="16384" width="11.42578125" style="4"/>
  </cols>
  <sheetData>
    <row r="1" spans="1:87" ht="13.5" customHeight="1"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3"/>
    </row>
    <row r="2" spans="1:87" ht="12.75" customHeight="1"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5"/>
    </row>
    <row r="3" spans="1:87" ht="12" customHeight="1"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5"/>
    </row>
    <row r="4" spans="1:87" ht="12.75" customHeight="1"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5"/>
    </row>
    <row r="5" spans="1:87" ht="15" customHeight="1"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5"/>
    </row>
    <row r="6" spans="1:87" ht="38.450000000000003" customHeight="1" thickBot="1">
      <c r="D6" s="2"/>
      <c r="I6" s="2"/>
      <c r="J6" s="2"/>
      <c r="K6" s="2"/>
      <c r="L6" s="2"/>
      <c r="M6" s="2"/>
      <c r="N6" s="2"/>
      <c r="O6" s="2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5"/>
    </row>
    <row r="7" spans="1:87" ht="15" customHeight="1">
      <c r="C7" s="189" t="s">
        <v>0</v>
      </c>
      <c r="D7" s="190"/>
      <c r="E7" s="239"/>
      <c r="F7" s="240"/>
      <c r="G7" s="240"/>
      <c r="H7" s="240"/>
      <c r="I7" s="240"/>
      <c r="J7" s="240"/>
      <c r="K7" s="240"/>
      <c r="L7" s="240"/>
      <c r="M7" s="240"/>
      <c r="N7" s="241"/>
      <c r="O7" s="248" t="s">
        <v>1</v>
      </c>
      <c r="P7" s="249"/>
      <c r="Q7" s="191"/>
      <c r="R7" s="192"/>
      <c r="S7" s="192"/>
      <c r="T7" s="192"/>
      <c r="U7" s="192"/>
      <c r="V7" s="192"/>
      <c r="W7" s="192"/>
      <c r="X7" s="192"/>
      <c r="Y7" s="192"/>
      <c r="Z7" s="193"/>
      <c r="AA7" s="221" t="s">
        <v>2</v>
      </c>
      <c r="AB7" s="221"/>
      <c r="AC7" s="221"/>
      <c r="AD7" s="221"/>
      <c r="AE7" s="221"/>
      <c r="AF7" s="221"/>
      <c r="AG7" s="221"/>
      <c r="AH7" s="222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7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3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15">
      <c r="C8" s="256" t="s">
        <v>3</v>
      </c>
      <c r="D8" s="257"/>
      <c r="E8" s="242"/>
      <c r="F8" s="243"/>
      <c r="G8" s="243"/>
      <c r="H8" s="243"/>
      <c r="I8" s="243"/>
      <c r="J8" s="243"/>
      <c r="K8" s="243"/>
      <c r="L8" s="243"/>
      <c r="M8" s="243"/>
      <c r="N8" s="244"/>
      <c r="O8" s="250" t="s">
        <v>4</v>
      </c>
      <c r="P8" s="251"/>
      <c r="Q8" s="260"/>
      <c r="R8" s="261"/>
      <c r="S8" s="261"/>
      <c r="T8" s="261"/>
      <c r="U8" s="261"/>
      <c r="V8" s="261"/>
      <c r="W8" s="261"/>
      <c r="X8" s="261"/>
      <c r="Y8" s="261"/>
      <c r="Z8" s="262"/>
      <c r="AA8" s="223"/>
      <c r="AB8" s="223"/>
      <c r="AC8" s="223"/>
      <c r="AD8" s="223"/>
      <c r="AE8" s="223"/>
      <c r="AF8" s="223"/>
      <c r="AG8" s="223"/>
      <c r="AH8" s="224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3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</row>
    <row r="9" spans="1:87" ht="16.149999999999999" customHeight="1" thickBot="1">
      <c r="C9" s="258" t="s">
        <v>5</v>
      </c>
      <c r="D9" s="259"/>
      <c r="E9" s="245"/>
      <c r="F9" s="246"/>
      <c r="G9" s="246"/>
      <c r="H9" s="246"/>
      <c r="I9" s="246"/>
      <c r="J9" s="246"/>
      <c r="K9" s="246"/>
      <c r="L9" s="246"/>
      <c r="M9" s="246"/>
      <c r="N9" s="247"/>
      <c r="O9" s="252" t="s">
        <v>6</v>
      </c>
      <c r="P9" s="253"/>
      <c r="Q9" s="218"/>
      <c r="R9" s="219"/>
      <c r="S9" s="219"/>
      <c r="T9" s="219"/>
      <c r="U9" s="219"/>
      <c r="V9" s="219"/>
      <c r="W9" s="219"/>
      <c r="X9" s="219"/>
      <c r="Y9" s="219"/>
      <c r="Z9" s="220"/>
      <c r="AA9" s="225"/>
      <c r="AB9" s="225"/>
      <c r="AC9" s="225"/>
      <c r="AD9" s="225"/>
      <c r="AE9" s="225"/>
      <c r="AF9" s="225"/>
      <c r="AG9" s="225"/>
      <c r="AH9" s="226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</row>
    <row r="10" spans="1:87" ht="16.149999999999999" customHeight="1">
      <c r="C10" s="8"/>
      <c r="D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8"/>
      <c r="W10" s="8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</row>
    <row r="11" spans="1:87" ht="9" customHeight="1" thickBot="1">
      <c r="D11" s="9"/>
      <c r="E11" s="9"/>
      <c r="F11" s="9"/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144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</row>
    <row r="12" spans="1:87" s="15" customFormat="1" ht="30" customHeight="1">
      <c r="A12" s="11"/>
      <c r="B12" s="11"/>
      <c r="C12" s="203"/>
      <c r="D12" s="204" t="s">
        <v>7</v>
      </c>
      <c r="E12" s="206" t="s">
        <v>8</v>
      </c>
      <c r="F12" s="207"/>
      <c r="G12" s="207"/>
      <c r="H12" s="207"/>
      <c r="I12" s="207"/>
      <c r="J12" s="208"/>
      <c r="K12" s="207" t="s">
        <v>9</v>
      </c>
      <c r="L12" s="207"/>
      <c r="M12" s="207"/>
      <c r="N12" s="207"/>
      <c r="O12" s="207"/>
      <c r="P12" s="207"/>
      <c r="Q12" s="206" t="s">
        <v>10</v>
      </c>
      <c r="R12" s="207"/>
      <c r="S12" s="207"/>
      <c r="T12" s="207"/>
      <c r="U12" s="207"/>
      <c r="V12" s="208"/>
      <c r="W12" s="207" t="s">
        <v>11</v>
      </c>
      <c r="X12" s="207"/>
      <c r="Y12" s="207"/>
      <c r="Z12" s="207"/>
      <c r="AA12" s="207"/>
      <c r="AB12" s="208"/>
      <c r="AC12" s="12"/>
      <c r="AD12" s="212" t="s">
        <v>12</v>
      </c>
      <c r="AE12" s="213"/>
      <c r="AF12" s="213"/>
      <c r="AG12" s="213"/>
      <c r="AH12" s="213"/>
      <c r="AI12" s="213"/>
      <c r="AJ12" s="213"/>
      <c r="AK12" s="213"/>
      <c r="AL12" s="214"/>
      <c r="AM12" s="13"/>
      <c r="AN12" s="215" t="s">
        <v>13</v>
      </c>
      <c r="AO12" s="216"/>
      <c r="AP12" s="216"/>
      <c r="AQ12" s="216"/>
      <c r="AR12" s="216"/>
      <c r="AS12" s="217"/>
      <c r="AT12" s="13"/>
      <c r="AU12" s="215" t="s">
        <v>14</v>
      </c>
      <c r="AV12" s="216"/>
      <c r="AW12" s="217"/>
      <c r="AX12" s="14"/>
      <c r="AY12" s="194" t="s">
        <v>15</v>
      </c>
      <c r="AZ12" s="195"/>
      <c r="BA12" s="195"/>
      <c r="BB12" s="195"/>
      <c r="BC12" s="195"/>
      <c r="BD12" s="196"/>
      <c r="BE12" s="13"/>
      <c r="BF12" s="145"/>
      <c r="BU12" s="16"/>
      <c r="BV12" s="16"/>
      <c r="BW12" s="16"/>
      <c r="BX12" s="17"/>
      <c r="BY12" s="18"/>
      <c r="BZ12" s="18"/>
      <c r="CA12" s="16"/>
      <c r="CB12" s="16"/>
      <c r="CC12" s="16"/>
      <c r="CD12" s="17"/>
      <c r="CE12" s="18"/>
      <c r="CF12" s="18"/>
      <c r="CG12" s="16"/>
      <c r="CH12" s="16"/>
      <c r="CI12" s="16"/>
    </row>
    <row r="13" spans="1:87" s="34" customFormat="1" ht="34.9" customHeight="1" thickBot="1">
      <c r="A13" s="19"/>
      <c r="B13" s="19"/>
      <c r="C13" s="203"/>
      <c r="D13" s="205"/>
      <c r="E13" s="20" t="s">
        <v>16</v>
      </c>
      <c r="F13" s="21" t="s">
        <v>17</v>
      </c>
      <c r="G13" s="22" t="s">
        <v>18</v>
      </c>
      <c r="H13" s="23" t="s">
        <v>19</v>
      </c>
      <c r="I13" s="24" t="s">
        <v>20</v>
      </c>
      <c r="J13" s="24" t="s">
        <v>21</v>
      </c>
      <c r="K13" s="25" t="s">
        <v>16</v>
      </c>
      <c r="L13" s="21" t="s">
        <v>22</v>
      </c>
      <c r="M13" s="22" t="s">
        <v>18</v>
      </c>
      <c r="N13" s="23" t="s">
        <v>23</v>
      </c>
      <c r="O13" s="24" t="s">
        <v>20</v>
      </c>
      <c r="P13" s="26" t="s">
        <v>24</v>
      </c>
      <c r="Q13" s="20" t="s">
        <v>16</v>
      </c>
      <c r="R13" s="21" t="s">
        <v>22</v>
      </c>
      <c r="S13" s="22" t="s">
        <v>18</v>
      </c>
      <c r="T13" s="23" t="s">
        <v>23</v>
      </c>
      <c r="U13" s="24" t="s">
        <v>20</v>
      </c>
      <c r="V13" s="24" t="s">
        <v>24</v>
      </c>
      <c r="W13" s="25" t="s">
        <v>16</v>
      </c>
      <c r="X13" s="21" t="s">
        <v>22</v>
      </c>
      <c r="Y13" s="22" t="s">
        <v>18</v>
      </c>
      <c r="Z13" s="23" t="s">
        <v>23</v>
      </c>
      <c r="AA13" s="24" t="s">
        <v>20</v>
      </c>
      <c r="AB13" s="27" t="s">
        <v>24</v>
      </c>
      <c r="AC13" s="28"/>
      <c r="AD13" s="29" t="s">
        <v>25</v>
      </c>
      <c r="AE13" s="30" t="s">
        <v>26</v>
      </c>
      <c r="AF13" s="30" t="s">
        <v>27</v>
      </c>
      <c r="AG13" s="30" t="s">
        <v>28</v>
      </c>
      <c r="AH13" s="30" t="s">
        <v>23</v>
      </c>
      <c r="AI13" s="30" t="s">
        <v>29</v>
      </c>
      <c r="AJ13" s="30" t="s">
        <v>20</v>
      </c>
      <c r="AK13" s="30" t="s">
        <v>24</v>
      </c>
      <c r="AL13" s="31" t="s">
        <v>30</v>
      </c>
      <c r="AM13" s="18"/>
      <c r="AN13" s="29" t="s">
        <v>31</v>
      </c>
      <c r="AO13" s="30" t="s">
        <v>32</v>
      </c>
      <c r="AP13" s="30" t="s">
        <v>33</v>
      </c>
      <c r="AQ13" s="30" t="s">
        <v>34</v>
      </c>
      <c r="AR13" s="30" t="s">
        <v>20</v>
      </c>
      <c r="AS13" s="32" t="s">
        <v>24</v>
      </c>
      <c r="AT13" s="28"/>
      <c r="AU13" s="29" t="s">
        <v>35</v>
      </c>
      <c r="AV13" s="30" t="s">
        <v>36</v>
      </c>
      <c r="AW13" s="32" t="s">
        <v>37</v>
      </c>
      <c r="AX13" s="33"/>
      <c r="AY13" s="29" t="s">
        <v>38</v>
      </c>
      <c r="AZ13" s="30" t="s">
        <v>32</v>
      </c>
      <c r="BA13" s="30" t="s">
        <v>33</v>
      </c>
      <c r="BB13" s="30" t="s">
        <v>34</v>
      </c>
      <c r="BC13" s="30" t="s">
        <v>20</v>
      </c>
      <c r="BD13" s="32" t="s">
        <v>24</v>
      </c>
      <c r="BU13" s="35"/>
      <c r="BV13" s="36"/>
      <c r="BW13" s="36"/>
      <c r="BX13" s="36"/>
      <c r="BY13" s="35"/>
      <c r="BZ13" s="35"/>
      <c r="CA13" s="35"/>
      <c r="CB13" s="36"/>
      <c r="CC13" s="36"/>
      <c r="CD13" s="36"/>
      <c r="CE13" s="35"/>
      <c r="CF13" s="35"/>
      <c r="CG13" s="35"/>
      <c r="CH13" s="35"/>
      <c r="CI13" s="35"/>
    </row>
    <row r="14" spans="1:87" s="34" customFormat="1" ht="18" customHeight="1">
      <c r="A14" s="19"/>
      <c r="B14" s="19"/>
      <c r="C14" s="197" t="s">
        <v>39</v>
      </c>
      <c r="D14" s="37" t="s">
        <v>40</v>
      </c>
      <c r="E14" s="38">
        <v>65</v>
      </c>
      <c r="F14" s="39">
        <f>+IF(E14="","",SUM($E$14:E14)/(COUNT($E$14:E14)))</f>
        <v>65</v>
      </c>
      <c r="G14" s="40">
        <v>15</v>
      </c>
      <c r="H14" s="41">
        <f>+IF(G14="","",SUM($G$14:G14)/(COUNT($G$14:G14)))</f>
        <v>15</v>
      </c>
      <c r="I14" s="42">
        <f>SUM(E14,G14)</f>
        <v>80</v>
      </c>
      <c r="J14" s="42">
        <f>+IF(I14="","",SUM($I$14:I14)/(COUNT($I$14:I14)))</f>
        <v>80</v>
      </c>
      <c r="K14" s="43">
        <v>2</v>
      </c>
      <c r="L14" s="44">
        <f>(K14)</f>
        <v>2</v>
      </c>
      <c r="M14" s="45">
        <v>0</v>
      </c>
      <c r="N14" s="46">
        <f>(M14)</f>
        <v>0</v>
      </c>
      <c r="O14" s="42">
        <f>SUM(K14,M14)</f>
        <v>2</v>
      </c>
      <c r="P14" s="46">
        <f>(O14)</f>
        <v>2</v>
      </c>
      <c r="Q14" s="47">
        <v>9</v>
      </c>
      <c r="R14" s="48">
        <f>(Q14)</f>
        <v>9</v>
      </c>
      <c r="S14" s="49">
        <v>0</v>
      </c>
      <c r="T14" s="50">
        <f>(S14)</f>
        <v>0</v>
      </c>
      <c r="U14" s="42">
        <f>SUM(Q14,S14)</f>
        <v>9</v>
      </c>
      <c r="V14" s="51">
        <f>(U14)</f>
        <v>9</v>
      </c>
      <c r="W14" s="52">
        <v>585</v>
      </c>
      <c r="X14" s="44">
        <f>(W14)</f>
        <v>585</v>
      </c>
      <c r="Y14" s="49">
        <v>135</v>
      </c>
      <c r="Z14" s="50">
        <f>(Y14)</f>
        <v>135</v>
      </c>
      <c r="AA14" s="42">
        <f>SUM(W14,Y14)</f>
        <v>720</v>
      </c>
      <c r="AB14" s="51">
        <f>(AA14)</f>
        <v>720</v>
      </c>
      <c r="AC14" s="53"/>
      <c r="AD14" s="54">
        <f>IF(E14="","",+(K14/E14)*100)</f>
        <v>3.0769230769230771</v>
      </c>
      <c r="AE14" s="55">
        <f>(AD14)</f>
        <v>3.0769230769230771</v>
      </c>
      <c r="AF14" s="55">
        <f>+IF(AE14="","",+(AE14/(F14))*12)</f>
        <v>0.56804733727810652</v>
      </c>
      <c r="AG14" s="55">
        <f>IF(G14="","",+(M14/G14)*100)</f>
        <v>0</v>
      </c>
      <c r="AH14" s="55">
        <f>(AG14)</f>
        <v>0</v>
      </c>
      <c r="AI14" s="55">
        <f>+IF(AH14="","",+(AH14/(H14))*12)</f>
        <v>0</v>
      </c>
      <c r="AJ14" s="56">
        <f t="shared" ref="AJ14:AJ25" si="0">IF(I14="","",+(O14/I14)*100)</f>
        <v>2.5</v>
      </c>
      <c r="AK14" s="55">
        <f>(AJ14)</f>
        <v>2.5</v>
      </c>
      <c r="AL14" s="57">
        <f>+IF(AK14="","",+(AK14/(J14))*12)</f>
        <v>0.375</v>
      </c>
      <c r="AM14" s="58"/>
      <c r="AN14" s="59">
        <f>IF(K14="","",+(K14/W14)*1000000)</f>
        <v>3418.8034188034189</v>
      </c>
      <c r="AO14" s="60">
        <f>(AN14)</f>
        <v>3418.8034188034189</v>
      </c>
      <c r="AP14" s="60">
        <f>IF(M14="","",+(M14/Y14)*1000000)</f>
        <v>0</v>
      </c>
      <c r="AQ14" s="60">
        <f>(AP14)</f>
        <v>0</v>
      </c>
      <c r="AR14" s="61">
        <f t="shared" ref="AR14:AR25" si="1">IF(O14="","",+(O14/AA14)*1000000)</f>
        <v>2777.7777777777778</v>
      </c>
      <c r="AS14" s="62">
        <f>(AR14)</f>
        <v>2777.7777777777778</v>
      </c>
      <c r="AT14" s="58"/>
      <c r="AU14" s="200">
        <f>((Q14+Q15+Q16+Q17+Q18+Q19)/(W14+W15+W16+W17+W18+W19))*1000000</f>
        <v>13386.880856760376</v>
      </c>
      <c r="AV14" s="201">
        <f>((S14+S15+S17+S16+S18+S19)/(Y14+Y15+Y16+Y17+Y18+Y19))*1000000</f>
        <v>0</v>
      </c>
      <c r="AW14" s="202">
        <f>((U14+U15+U16+U17+U18+U19)/(AA14+AA15+AA16+AA17+AA18+AA19))*1000000</f>
        <v>10615.711252653928</v>
      </c>
      <c r="AX14" s="18"/>
      <c r="AY14" s="63">
        <f>IF(R14="","",+(R14/F14)*100)</f>
        <v>13.846153846153847</v>
      </c>
      <c r="AZ14" s="61">
        <f>(AY14)</f>
        <v>13.846153846153847</v>
      </c>
      <c r="BA14" s="61">
        <f>IF(T14="","",+(T14/H14)*100)</f>
        <v>0</v>
      </c>
      <c r="BB14" s="61">
        <f>(BA14)</f>
        <v>0</v>
      </c>
      <c r="BC14" s="56">
        <f>IF(V14="","",+(V14/J14)*100)</f>
        <v>11.25</v>
      </c>
      <c r="BD14" s="57">
        <f>(BC14)</f>
        <v>11.25</v>
      </c>
      <c r="BU14" s="35"/>
      <c r="BV14" s="36"/>
      <c r="BW14" s="36"/>
      <c r="BX14" s="36"/>
      <c r="BY14" s="35"/>
      <c r="BZ14" s="35"/>
      <c r="CA14" s="35"/>
      <c r="CB14" s="36"/>
      <c r="CC14" s="36"/>
      <c r="CD14" s="36"/>
      <c r="CE14" s="35"/>
      <c r="CF14" s="35"/>
      <c r="CG14" s="35"/>
      <c r="CH14" s="35"/>
      <c r="CI14" s="35"/>
    </row>
    <row r="15" spans="1:87" s="34" customFormat="1" ht="18" customHeight="1">
      <c r="A15" s="19"/>
      <c r="B15" s="19"/>
      <c r="C15" s="198"/>
      <c r="D15" s="37"/>
      <c r="E15" s="38">
        <v>60</v>
      </c>
      <c r="F15" s="39">
        <f>+IF(E15="","",SUM($E$14:E15)/(COUNT($E$14:E15)))</f>
        <v>62.5</v>
      </c>
      <c r="G15" s="40">
        <v>12</v>
      </c>
      <c r="H15" s="41">
        <f>+IF(G15="","",SUM($G$14:G15)/(COUNT($G$14:G15)))</f>
        <v>13.5</v>
      </c>
      <c r="I15" s="42">
        <f>SUM(E15,G15)</f>
        <v>72</v>
      </c>
      <c r="J15" s="42">
        <f>+IF(I15="","",SUM($I$14:I15)/(COUNT($I$14:I15)))</f>
        <v>76</v>
      </c>
      <c r="K15" s="43">
        <v>0</v>
      </c>
      <c r="L15" s="44">
        <f>+IF(K15="","",+K15+L14)</f>
        <v>2</v>
      </c>
      <c r="M15" s="45">
        <v>0</v>
      </c>
      <c r="N15" s="46">
        <f>+IF(M15="","",+M15+N14)</f>
        <v>0</v>
      </c>
      <c r="O15" s="42">
        <f t="shared" ref="O15:O25" si="2">SUM(K15,M15)</f>
        <v>0</v>
      </c>
      <c r="P15" s="50">
        <f t="shared" ref="P15:P25" si="3">+IF(O15="","",+O15+P14)</f>
        <v>2</v>
      </c>
      <c r="Q15" s="47">
        <v>0</v>
      </c>
      <c r="R15" s="48">
        <f>+IF(Q15="","",+Q15+R14)</f>
        <v>9</v>
      </c>
      <c r="S15" s="49">
        <v>0</v>
      </c>
      <c r="T15" s="50">
        <f>+IF(S15="","",+S15+T14)</f>
        <v>0</v>
      </c>
      <c r="U15" s="42">
        <f t="shared" ref="U15:U25" si="4">SUM(Q15,S15)</f>
        <v>0</v>
      </c>
      <c r="V15" s="51">
        <f t="shared" ref="V15:V25" si="5">+IF(U15="","",+U15+V14)</f>
        <v>9</v>
      </c>
      <c r="W15" s="52">
        <v>540</v>
      </c>
      <c r="X15" s="48">
        <f>+IF(W15="","",+W15+X14)</f>
        <v>1125</v>
      </c>
      <c r="Y15" s="49">
        <v>108</v>
      </c>
      <c r="Z15" s="50">
        <f>+IF(Y15="","",+Y15+Z14)</f>
        <v>243</v>
      </c>
      <c r="AA15" s="42">
        <f t="shared" ref="AA15:AA25" si="6">SUM(W15,Y15)</f>
        <v>648</v>
      </c>
      <c r="AB15" s="51">
        <f t="shared" ref="AB15:AB25" si="7">+IF(AA15="","",+AA15+AB14)</f>
        <v>1368</v>
      </c>
      <c r="AC15" s="53"/>
      <c r="AD15" s="54">
        <f t="shared" ref="AD15:AD25" si="8">IF(E15="","",+(K15/E15)*100)</f>
        <v>0</v>
      </c>
      <c r="AE15" s="55">
        <f>+IF(AD15="","",+AD15+AE14)</f>
        <v>3.0769230769230771</v>
      </c>
      <c r="AF15" s="55">
        <f t="shared" ref="AF15:AF25" si="9">+IF(AE15="","",+(AE15/(F15))*12)</f>
        <v>0.59076923076923071</v>
      </c>
      <c r="AG15" s="55">
        <f t="shared" ref="AG15:AG25" si="10">IF(G15="","",+(M15/G15)*100)</f>
        <v>0</v>
      </c>
      <c r="AH15" s="55">
        <f>+IF(AG15="","",+AG15+AH14)</f>
        <v>0</v>
      </c>
      <c r="AI15" s="55">
        <f t="shared" ref="AI15:AI25" si="11">+IF(AH15="","",+(AH15/(H15))*12)</f>
        <v>0</v>
      </c>
      <c r="AJ15" s="56">
        <f t="shared" si="0"/>
        <v>0</v>
      </c>
      <c r="AK15" s="55">
        <f>+IF(AJ15="","",+AJ15+AK14)</f>
        <v>2.5</v>
      </c>
      <c r="AL15" s="57">
        <f t="shared" ref="AL15:AL25" si="12">+IF(AK15="","",+(AK15/(J15))*12)</f>
        <v>0.39473684210526316</v>
      </c>
      <c r="AM15" s="58"/>
      <c r="AN15" s="59">
        <f t="shared" ref="AN15:AN25" si="13">IF(K15="","",+(K15/W15)*1000000)</f>
        <v>0</v>
      </c>
      <c r="AO15" s="60">
        <f>+IF(AN15="","",+AN15+AO14)</f>
        <v>3418.8034188034189</v>
      </c>
      <c r="AP15" s="60">
        <f t="shared" ref="AP15:AP25" si="14">IF(M15="","",+(M15/Y15)*1000000)</f>
        <v>0</v>
      </c>
      <c r="AQ15" s="60">
        <f>+IF(AP15="","",+AP15+AQ14)</f>
        <v>0</v>
      </c>
      <c r="AR15" s="61">
        <f t="shared" si="1"/>
        <v>0</v>
      </c>
      <c r="AS15" s="62">
        <f>+IF(AR15="","",+AR15+AS14)</f>
        <v>2777.7777777777778</v>
      </c>
      <c r="AT15" s="58"/>
      <c r="AU15" s="200"/>
      <c r="AV15" s="201"/>
      <c r="AW15" s="202"/>
      <c r="AX15" s="18"/>
      <c r="AY15" s="63">
        <f t="shared" ref="AY15:AY25" si="15">IF(R15="","",+(R15/F15)*100)</f>
        <v>14.399999999999999</v>
      </c>
      <c r="AZ15" s="61">
        <f>+IF(AY15="","",+AY15+AZ14)</f>
        <v>28.246153846153845</v>
      </c>
      <c r="BA15" s="61">
        <f t="shared" ref="BA15:BA25" si="16">IF(T15="","",+(T15/H15)*100)</f>
        <v>0</v>
      </c>
      <c r="BB15" s="61">
        <f>+IF(BA15="","",+BA15+BB14)</f>
        <v>0</v>
      </c>
      <c r="BC15" s="56">
        <f t="shared" ref="BC15:BC25" si="17">IF(V15="","",+(V15/J15)*100)</f>
        <v>11.842105263157894</v>
      </c>
      <c r="BD15" s="57">
        <f>+IF(BC15="","",+BC15+BD14)</f>
        <v>23.092105263157894</v>
      </c>
      <c r="BU15" s="35"/>
      <c r="BV15" s="36"/>
      <c r="BW15" s="36"/>
      <c r="BX15" s="36"/>
      <c r="BY15" s="35"/>
      <c r="BZ15" s="35"/>
      <c r="CA15" s="35"/>
      <c r="CB15" s="36"/>
      <c r="CC15" s="36"/>
      <c r="CD15" s="36"/>
      <c r="CE15" s="35"/>
      <c r="CF15" s="35"/>
      <c r="CG15" s="35"/>
      <c r="CH15" s="35"/>
      <c r="CI15" s="35"/>
    </row>
    <row r="16" spans="1:87" s="34" customFormat="1" ht="18" customHeight="1">
      <c r="A16" s="19"/>
      <c r="B16" s="19"/>
      <c r="C16" s="198"/>
      <c r="D16" s="37"/>
      <c r="E16" s="38">
        <v>59</v>
      </c>
      <c r="F16" s="39">
        <f>+IF(E16="","",SUM($E$14:E16)/(COUNT($E$14:E16)))</f>
        <v>61.333333333333336</v>
      </c>
      <c r="G16" s="40">
        <v>18</v>
      </c>
      <c r="H16" s="41">
        <f>+IF(G16="","",SUM($G$14:G16)/(COUNT($G$14:G16)))</f>
        <v>15</v>
      </c>
      <c r="I16" s="42">
        <f t="shared" ref="I16:I25" si="18">SUM(E16,G16)</f>
        <v>77</v>
      </c>
      <c r="J16" s="42">
        <f>+IF(I16="","",SUM($I$14:I16)/(COUNT($I$14:I16)))</f>
        <v>76.333333333333329</v>
      </c>
      <c r="K16" s="43">
        <v>1</v>
      </c>
      <c r="L16" s="44">
        <f t="shared" ref="L16:L25" si="19">+IF(K16="","",+K16+L15)</f>
        <v>3</v>
      </c>
      <c r="M16" s="45">
        <v>0</v>
      </c>
      <c r="N16" s="46">
        <f t="shared" ref="N16:N25" si="20">+IF(M16="","",+M16+N15)</f>
        <v>0</v>
      </c>
      <c r="O16" s="42">
        <f t="shared" si="2"/>
        <v>1</v>
      </c>
      <c r="P16" s="50">
        <f t="shared" si="3"/>
        <v>3</v>
      </c>
      <c r="Q16" s="47">
        <v>5</v>
      </c>
      <c r="R16" s="48">
        <f t="shared" ref="R16:R25" si="21">+IF(Q16="","",+Q16+R15)</f>
        <v>14</v>
      </c>
      <c r="S16" s="49">
        <v>0</v>
      </c>
      <c r="T16" s="50">
        <f t="shared" ref="T16:T25" si="22">+IF(S16="","",+S16+T15)</f>
        <v>0</v>
      </c>
      <c r="U16" s="42">
        <f t="shared" si="4"/>
        <v>5</v>
      </c>
      <c r="V16" s="51">
        <f t="shared" si="5"/>
        <v>14</v>
      </c>
      <c r="W16" s="52">
        <v>531</v>
      </c>
      <c r="X16" s="48">
        <f t="shared" ref="X16:X25" si="23">+IF(W16="","",+W16+X15)</f>
        <v>1656</v>
      </c>
      <c r="Y16" s="49">
        <v>162</v>
      </c>
      <c r="Z16" s="50">
        <f t="shared" ref="Z16:Z25" si="24">+IF(Y16="","",+Y16+Z15)</f>
        <v>405</v>
      </c>
      <c r="AA16" s="42">
        <f t="shared" si="6"/>
        <v>693</v>
      </c>
      <c r="AB16" s="51">
        <f t="shared" si="7"/>
        <v>2061</v>
      </c>
      <c r="AC16" s="53"/>
      <c r="AD16" s="54">
        <f t="shared" si="8"/>
        <v>1.6949152542372881</v>
      </c>
      <c r="AE16" s="55">
        <f t="shared" ref="AE16:AE25" si="25">+IF(AD16="","",+AD16+AE15)</f>
        <v>4.7718383311603656</v>
      </c>
      <c r="AF16" s="55">
        <f t="shared" si="9"/>
        <v>0.93362054305311504</v>
      </c>
      <c r="AG16" s="55">
        <f t="shared" si="10"/>
        <v>0</v>
      </c>
      <c r="AH16" s="55">
        <f t="shared" ref="AH16:AH25" si="26">+IF(AG16="","",+AG16+AH15)</f>
        <v>0</v>
      </c>
      <c r="AI16" s="55">
        <f t="shared" si="11"/>
        <v>0</v>
      </c>
      <c r="AJ16" s="56">
        <f t="shared" si="0"/>
        <v>1.2987012987012987</v>
      </c>
      <c r="AK16" s="55">
        <f t="shared" ref="AK16:AK25" si="27">+IF(AJ16="","",+AJ16+AK15)</f>
        <v>3.7987012987012987</v>
      </c>
      <c r="AL16" s="57">
        <f t="shared" si="12"/>
        <v>0.597175750014178</v>
      </c>
      <c r="AM16" s="58"/>
      <c r="AN16" s="59">
        <f t="shared" si="13"/>
        <v>1883.2391713747645</v>
      </c>
      <c r="AO16" s="60">
        <f t="shared" ref="AO16:AO25" si="28">+IF(AN16="","",+AN16+AO15)</f>
        <v>5302.0425901781837</v>
      </c>
      <c r="AP16" s="60">
        <f t="shared" si="14"/>
        <v>0</v>
      </c>
      <c r="AQ16" s="60">
        <f t="shared" ref="AQ16:AQ25" si="29">+IF(AP16="","",+AP16+AQ15)</f>
        <v>0</v>
      </c>
      <c r="AR16" s="61">
        <f t="shared" si="1"/>
        <v>1443.001443001443</v>
      </c>
      <c r="AS16" s="62">
        <f t="shared" ref="AS16:AS25" si="30">+IF(AR16="","",+AR16+AS15)</f>
        <v>4220.7792207792209</v>
      </c>
      <c r="AT16" s="58"/>
      <c r="AU16" s="200"/>
      <c r="AV16" s="201"/>
      <c r="AW16" s="202"/>
      <c r="AX16" s="18"/>
      <c r="AY16" s="63">
        <f t="shared" si="15"/>
        <v>22.826086956521738</v>
      </c>
      <c r="AZ16" s="61">
        <f t="shared" ref="AZ16:AZ25" si="31">+IF(AY16="","",+AY16+AZ15)</f>
        <v>51.07224080267558</v>
      </c>
      <c r="BA16" s="61">
        <f t="shared" si="16"/>
        <v>0</v>
      </c>
      <c r="BB16" s="61">
        <f t="shared" ref="BB16:BB25" si="32">+IF(BA16="","",+BA16+BB15)</f>
        <v>0</v>
      </c>
      <c r="BC16" s="56">
        <f t="shared" si="17"/>
        <v>18.340611353711793</v>
      </c>
      <c r="BD16" s="57">
        <f t="shared" ref="BD16:BD25" si="33">+IF(BC16="","",+BC16+BD15)</f>
        <v>41.432716616869683</v>
      </c>
      <c r="BU16" s="35"/>
      <c r="BV16" s="36"/>
      <c r="BW16" s="36"/>
      <c r="BX16" s="36"/>
      <c r="BY16" s="35"/>
      <c r="BZ16" s="35"/>
      <c r="CA16" s="35"/>
      <c r="CB16" s="36"/>
      <c r="CC16" s="36"/>
      <c r="CD16" s="36"/>
      <c r="CE16" s="35"/>
      <c r="CF16" s="35"/>
      <c r="CG16" s="35"/>
      <c r="CH16" s="35"/>
      <c r="CI16" s="35"/>
    </row>
    <row r="17" spans="1:87" s="34" customFormat="1" ht="18" customHeight="1">
      <c r="A17" s="19"/>
      <c r="B17" s="19"/>
      <c r="C17" s="198"/>
      <c r="D17" s="37"/>
      <c r="E17" s="38">
        <v>65</v>
      </c>
      <c r="F17" s="39">
        <f>+IF(E17="","",SUM($E$14:E17)/(COUNT($E$14:E17)))</f>
        <v>62.25</v>
      </c>
      <c r="G17" s="40">
        <v>20</v>
      </c>
      <c r="H17" s="41">
        <f>+IF(G17="","",SUM($G$14:G17)/(COUNT($G$14:G17)))</f>
        <v>16.25</v>
      </c>
      <c r="I17" s="42">
        <f t="shared" si="18"/>
        <v>85</v>
      </c>
      <c r="J17" s="42">
        <f>+IF(I17="","",SUM($I$14:I17)/(COUNT($I$14:I17)))</f>
        <v>78.5</v>
      </c>
      <c r="K17" s="43">
        <v>1</v>
      </c>
      <c r="L17" s="44">
        <f t="shared" si="19"/>
        <v>4</v>
      </c>
      <c r="M17" s="45">
        <v>0</v>
      </c>
      <c r="N17" s="46">
        <f t="shared" si="20"/>
        <v>0</v>
      </c>
      <c r="O17" s="42">
        <f t="shared" si="2"/>
        <v>1</v>
      </c>
      <c r="P17" s="50">
        <f t="shared" si="3"/>
        <v>4</v>
      </c>
      <c r="Q17" s="47">
        <v>16</v>
      </c>
      <c r="R17" s="48">
        <f t="shared" si="21"/>
        <v>30</v>
      </c>
      <c r="S17" s="49">
        <v>0</v>
      </c>
      <c r="T17" s="50">
        <f t="shared" si="22"/>
        <v>0</v>
      </c>
      <c r="U17" s="42">
        <f t="shared" si="4"/>
        <v>16</v>
      </c>
      <c r="V17" s="51">
        <f t="shared" si="5"/>
        <v>30</v>
      </c>
      <c r="W17" s="52">
        <v>585</v>
      </c>
      <c r="X17" s="48">
        <f t="shared" si="23"/>
        <v>2241</v>
      </c>
      <c r="Y17" s="49">
        <v>180</v>
      </c>
      <c r="Z17" s="50">
        <f t="shared" si="24"/>
        <v>585</v>
      </c>
      <c r="AA17" s="42">
        <f t="shared" si="6"/>
        <v>765</v>
      </c>
      <c r="AB17" s="51">
        <f t="shared" si="7"/>
        <v>2826</v>
      </c>
      <c r="AC17" s="53"/>
      <c r="AD17" s="54">
        <f t="shared" si="8"/>
        <v>1.5384615384615385</v>
      </c>
      <c r="AE17" s="55">
        <f t="shared" si="25"/>
        <v>6.3102998696219039</v>
      </c>
      <c r="AF17" s="55">
        <f t="shared" si="9"/>
        <v>1.216443348360849</v>
      </c>
      <c r="AG17" s="55">
        <f t="shared" si="10"/>
        <v>0</v>
      </c>
      <c r="AH17" s="55">
        <f t="shared" si="26"/>
        <v>0</v>
      </c>
      <c r="AI17" s="55">
        <f t="shared" si="11"/>
        <v>0</v>
      </c>
      <c r="AJ17" s="56">
        <f>IF(I17="","",+(O17/I17)*100)</f>
        <v>1.1764705882352942</v>
      </c>
      <c r="AK17" s="55">
        <f t="shared" si="27"/>
        <v>4.9751718869365931</v>
      </c>
      <c r="AL17" s="57">
        <f t="shared" si="12"/>
        <v>0.76053582985017987</v>
      </c>
      <c r="AM17" s="58"/>
      <c r="AN17" s="59">
        <f t="shared" si="13"/>
        <v>1709.4017094017095</v>
      </c>
      <c r="AO17" s="60">
        <f t="shared" si="28"/>
        <v>7011.4442995798927</v>
      </c>
      <c r="AP17" s="60">
        <f t="shared" si="14"/>
        <v>0</v>
      </c>
      <c r="AQ17" s="60">
        <f t="shared" si="29"/>
        <v>0</v>
      </c>
      <c r="AR17" s="61">
        <f t="shared" si="1"/>
        <v>1307.18954248366</v>
      </c>
      <c r="AS17" s="62">
        <f t="shared" si="30"/>
        <v>5527.9687632628811</v>
      </c>
      <c r="AT17" s="58"/>
      <c r="AU17" s="200"/>
      <c r="AV17" s="201"/>
      <c r="AW17" s="202"/>
      <c r="AX17" s="18"/>
      <c r="AY17" s="63">
        <f t="shared" si="15"/>
        <v>48.192771084337352</v>
      </c>
      <c r="AZ17" s="61">
        <f t="shared" si="31"/>
        <v>99.265011887012932</v>
      </c>
      <c r="BA17" s="61">
        <f t="shared" si="16"/>
        <v>0</v>
      </c>
      <c r="BB17" s="61">
        <f t="shared" si="32"/>
        <v>0</v>
      </c>
      <c r="BC17" s="56">
        <f t="shared" si="17"/>
        <v>38.216560509554142</v>
      </c>
      <c r="BD17" s="57">
        <f t="shared" si="33"/>
        <v>79.649277126423826</v>
      </c>
      <c r="BU17" s="35"/>
      <c r="BV17" s="36"/>
      <c r="BW17" s="36"/>
      <c r="BX17" s="36"/>
      <c r="BY17" s="35"/>
      <c r="BZ17" s="35"/>
      <c r="CA17" s="35"/>
      <c r="CB17" s="36"/>
      <c r="CC17" s="36"/>
      <c r="CD17" s="36"/>
      <c r="CE17" s="35"/>
      <c r="CF17" s="35"/>
      <c r="CG17" s="35"/>
      <c r="CH17" s="35"/>
      <c r="CI17" s="35"/>
    </row>
    <row r="18" spans="1:87" s="34" customFormat="1" ht="18" customHeight="1">
      <c r="A18" s="19"/>
      <c r="B18" s="19"/>
      <c r="C18" s="198"/>
      <c r="D18" s="37"/>
      <c r="E18" s="38"/>
      <c r="F18" s="39" t="str">
        <f>+IF(E18="","",SUM($E$14:E18)/(COUNT($E$14:E18)))</f>
        <v/>
      </c>
      <c r="G18" s="40"/>
      <c r="H18" s="41" t="str">
        <f>+IF(G18="","",SUM($G$14:G18)/(COUNT($G$14:G18)))</f>
        <v/>
      </c>
      <c r="I18" s="42">
        <f t="shared" si="18"/>
        <v>0</v>
      </c>
      <c r="J18" s="42">
        <f>+IF(I18="","",SUM($I$14:I18)/(COUNT($I$14:I18)))</f>
        <v>62.8</v>
      </c>
      <c r="K18" s="43"/>
      <c r="L18" s="44" t="str">
        <f t="shared" si="19"/>
        <v/>
      </c>
      <c r="M18" s="45"/>
      <c r="N18" s="46" t="str">
        <f t="shared" si="20"/>
        <v/>
      </c>
      <c r="O18" s="42">
        <f t="shared" si="2"/>
        <v>0</v>
      </c>
      <c r="P18" s="50">
        <f t="shared" si="3"/>
        <v>4</v>
      </c>
      <c r="Q18" s="47"/>
      <c r="R18" s="48" t="str">
        <f t="shared" si="21"/>
        <v/>
      </c>
      <c r="S18" s="49"/>
      <c r="T18" s="50" t="str">
        <f t="shared" si="22"/>
        <v/>
      </c>
      <c r="U18" s="42">
        <f t="shared" si="4"/>
        <v>0</v>
      </c>
      <c r="V18" s="51">
        <f t="shared" si="5"/>
        <v>30</v>
      </c>
      <c r="W18" s="52"/>
      <c r="X18" s="48" t="str">
        <f t="shared" si="23"/>
        <v/>
      </c>
      <c r="Y18" s="49"/>
      <c r="Z18" s="50" t="str">
        <f t="shared" si="24"/>
        <v/>
      </c>
      <c r="AA18" s="42">
        <f t="shared" si="6"/>
        <v>0</v>
      </c>
      <c r="AB18" s="51">
        <f t="shared" si="7"/>
        <v>2826</v>
      </c>
      <c r="AC18" s="53"/>
      <c r="AD18" s="54" t="str">
        <f t="shared" si="8"/>
        <v/>
      </c>
      <c r="AE18" s="55" t="str">
        <f t="shared" si="25"/>
        <v/>
      </c>
      <c r="AF18" s="55" t="str">
        <f t="shared" si="9"/>
        <v/>
      </c>
      <c r="AG18" s="55" t="str">
        <f t="shared" si="10"/>
        <v/>
      </c>
      <c r="AH18" s="55" t="str">
        <f t="shared" si="26"/>
        <v/>
      </c>
      <c r="AI18" s="55" t="str">
        <f t="shared" si="11"/>
        <v/>
      </c>
      <c r="AJ18" s="56" t="e">
        <f t="shared" si="0"/>
        <v>#DIV/0!</v>
      </c>
      <c r="AK18" s="55" t="e">
        <f t="shared" si="27"/>
        <v>#DIV/0!</v>
      </c>
      <c r="AL18" s="57" t="e">
        <f t="shared" si="12"/>
        <v>#DIV/0!</v>
      </c>
      <c r="AM18" s="58"/>
      <c r="AN18" s="59" t="str">
        <f t="shared" si="13"/>
        <v/>
      </c>
      <c r="AO18" s="60" t="str">
        <f t="shared" si="28"/>
        <v/>
      </c>
      <c r="AP18" s="60" t="str">
        <f t="shared" si="14"/>
        <v/>
      </c>
      <c r="AQ18" s="60" t="str">
        <f t="shared" si="29"/>
        <v/>
      </c>
      <c r="AR18" s="61" t="e">
        <f t="shared" si="1"/>
        <v>#DIV/0!</v>
      </c>
      <c r="AS18" s="62" t="e">
        <f t="shared" si="30"/>
        <v>#DIV/0!</v>
      </c>
      <c r="AT18" s="58"/>
      <c r="AU18" s="200"/>
      <c r="AV18" s="201"/>
      <c r="AW18" s="202"/>
      <c r="AX18" s="18"/>
      <c r="AY18" s="63" t="str">
        <f t="shared" si="15"/>
        <v/>
      </c>
      <c r="AZ18" s="61" t="str">
        <f t="shared" si="31"/>
        <v/>
      </c>
      <c r="BA18" s="61" t="str">
        <f t="shared" si="16"/>
        <v/>
      </c>
      <c r="BB18" s="61" t="str">
        <f t="shared" si="32"/>
        <v/>
      </c>
      <c r="BC18" s="56">
        <f>IF(V18="","",+(V18/J18)*100)</f>
        <v>47.770700636942678</v>
      </c>
      <c r="BD18" s="57">
        <f t="shared" si="33"/>
        <v>127.4199777633665</v>
      </c>
      <c r="BU18" s="35"/>
      <c r="BV18" s="36"/>
      <c r="BW18" s="36"/>
      <c r="BX18" s="36"/>
      <c r="BY18" s="35"/>
      <c r="BZ18" s="35"/>
      <c r="CA18" s="35"/>
      <c r="CB18" s="36"/>
      <c r="CC18" s="36"/>
      <c r="CD18" s="36"/>
      <c r="CE18" s="35"/>
      <c r="CF18" s="35"/>
      <c r="CG18" s="35"/>
      <c r="CH18" s="35"/>
      <c r="CI18" s="35"/>
    </row>
    <row r="19" spans="1:87" s="34" customFormat="1" ht="18" customHeight="1">
      <c r="A19" s="19"/>
      <c r="B19" s="19"/>
      <c r="C19" s="199"/>
      <c r="D19" s="37"/>
      <c r="E19" s="38"/>
      <c r="F19" s="39" t="str">
        <f>+IF(E19="","",SUM($E$14:E19)/(COUNT($E$14:E19)))</f>
        <v/>
      </c>
      <c r="G19" s="40"/>
      <c r="H19" s="41" t="str">
        <f>+IF(G19="","",SUM($G$14:G19)/(COUNT($G$14:G19)))</f>
        <v/>
      </c>
      <c r="I19" s="42">
        <f t="shared" si="18"/>
        <v>0</v>
      </c>
      <c r="J19" s="42">
        <f>+IF(I19="","",SUM($I$14:I19)/(COUNT($I$14:I19)))</f>
        <v>52.333333333333336</v>
      </c>
      <c r="K19" s="43"/>
      <c r="L19" s="44" t="str">
        <f t="shared" si="19"/>
        <v/>
      </c>
      <c r="M19" s="45"/>
      <c r="N19" s="46" t="str">
        <f t="shared" si="20"/>
        <v/>
      </c>
      <c r="O19" s="42">
        <f t="shared" si="2"/>
        <v>0</v>
      </c>
      <c r="P19" s="50">
        <f t="shared" si="3"/>
        <v>4</v>
      </c>
      <c r="Q19" s="47"/>
      <c r="R19" s="48" t="str">
        <f t="shared" si="21"/>
        <v/>
      </c>
      <c r="S19" s="49"/>
      <c r="T19" s="50" t="str">
        <f t="shared" si="22"/>
        <v/>
      </c>
      <c r="U19" s="42">
        <f t="shared" si="4"/>
        <v>0</v>
      </c>
      <c r="V19" s="51">
        <f t="shared" si="5"/>
        <v>30</v>
      </c>
      <c r="W19" s="52"/>
      <c r="X19" s="48" t="str">
        <f t="shared" si="23"/>
        <v/>
      </c>
      <c r="Y19" s="49"/>
      <c r="Z19" s="50" t="str">
        <f t="shared" si="24"/>
        <v/>
      </c>
      <c r="AA19" s="42">
        <f t="shared" si="6"/>
        <v>0</v>
      </c>
      <c r="AB19" s="51">
        <f t="shared" si="7"/>
        <v>2826</v>
      </c>
      <c r="AC19" s="53"/>
      <c r="AD19" s="54" t="str">
        <f t="shared" si="8"/>
        <v/>
      </c>
      <c r="AE19" s="55" t="str">
        <f t="shared" si="25"/>
        <v/>
      </c>
      <c r="AF19" s="55" t="str">
        <f t="shared" si="9"/>
        <v/>
      </c>
      <c r="AG19" s="55" t="str">
        <f t="shared" si="10"/>
        <v/>
      </c>
      <c r="AH19" s="55" t="str">
        <f t="shared" si="26"/>
        <v/>
      </c>
      <c r="AI19" s="55" t="str">
        <f t="shared" si="11"/>
        <v/>
      </c>
      <c r="AJ19" s="56" t="e">
        <f t="shared" si="0"/>
        <v>#DIV/0!</v>
      </c>
      <c r="AK19" s="55" t="e">
        <f t="shared" si="27"/>
        <v>#DIV/0!</v>
      </c>
      <c r="AL19" s="57" t="e">
        <f t="shared" si="12"/>
        <v>#DIV/0!</v>
      </c>
      <c r="AM19" s="58"/>
      <c r="AN19" s="59" t="str">
        <f t="shared" si="13"/>
        <v/>
      </c>
      <c r="AO19" s="60" t="str">
        <f t="shared" si="28"/>
        <v/>
      </c>
      <c r="AP19" s="60" t="str">
        <f t="shared" si="14"/>
        <v/>
      </c>
      <c r="AQ19" s="60" t="str">
        <f t="shared" si="29"/>
        <v/>
      </c>
      <c r="AR19" s="61" t="e">
        <f t="shared" si="1"/>
        <v>#DIV/0!</v>
      </c>
      <c r="AS19" s="62" t="e">
        <f t="shared" si="30"/>
        <v>#DIV/0!</v>
      </c>
      <c r="AT19" s="58"/>
      <c r="AU19" s="200"/>
      <c r="AV19" s="201"/>
      <c r="AW19" s="202"/>
      <c r="AX19" s="18"/>
      <c r="AY19" s="63" t="str">
        <f t="shared" si="15"/>
        <v/>
      </c>
      <c r="AZ19" s="61" t="str">
        <f t="shared" si="31"/>
        <v/>
      </c>
      <c r="BA19" s="61" t="str">
        <f t="shared" si="16"/>
        <v/>
      </c>
      <c r="BB19" s="61" t="str">
        <f t="shared" si="32"/>
        <v/>
      </c>
      <c r="BC19" s="56">
        <f t="shared" si="17"/>
        <v>57.324840764331206</v>
      </c>
      <c r="BD19" s="57">
        <f t="shared" si="33"/>
        <v>184.7448185276977</v>
      </c>
      <c r="BU19" s="35"/>
      <c r="BV19" s="36"/>
      <c r="BW19" s="36"/>
      <c r="BX19" s="36"/>
      <c r="BY19" s="35"/>
      <c r="BZ19" s="35"/>
      <c r="CA19" s="35"/>
      <c r="CB19" s="36"/>
      <c r="CC19" s="36"/>
      <c r="CD19" s="36"/>
      <c r="CE19" s="35"/>
      <c r="CF19" s="35"/>
      <c r="CG19" s="35"/>
      <c r="CH19" s="35"/>
      <c r="CI19" s="35"/>
    </row>
    <row r="20" spans="1:87" s="34" customFormat="1" ht="18" customHeight="1">
      <c r="A20" s="19"/>
      <c r="B20" s="19"/>
      <c r="C20" s="254" t="s">
        <v>41</v>
      </c>
      <c r="D20" s="37"/>
      <c r="E20" s="38"/>
      <c r="F20" s="39" t="str">
        <f>+IF(E20="","",SUM($E$14:E20)/(COUNT($E$14:E20)))</f>
        <v/>
      </c>
      <c r="G20" s="40"/>
      <c r="H20" s="41" t="str">
        <f>+IF(G20="","",SUM($G$14:G20)/(COUNT($G$14:G20)))</f>
        <v/>
      </c>
      <c r="I20" s="42">
        <f t="shared" si="18"/>
        <v>0</v>
      </c>
      <c r="J20" s="42">
        <f>+IF(I20="","",SUM($I$14:I20)/(COUNT($I$14:I20)))</f>
        <v>44.857142857142854</v>
      </c>
      <c r="K20" s="43"/>
      <c r="L20" s="44" t="str">
        <f t="shared" si="19"/>
        <v/>
      </c>
      <c r="M20" s="45"/>
      <c r="N20" s="46" t="str">
        <f t="shared" si="20"/>
        <v/>
      </c>
      <c r="O20" s="42">
        <f t="shared" si="2"/>
        <v>0</v>
      </c>
      <c r="P20" s="50">
        <f t="shared" si="3"/>
        <v>4</v>
      </c>
      <c r="Q20" s="47"/>
      <c r="R20" s="48" t="str">
        <f t="shared" si="21"/>
        <v/>
      </c>
      <c r="S20" s="49"/>
      <c r="T20" s="50" t="str">
        <f t="shared" si="22"/>
        <v/>
      </c>
      <c r="U20" s="42">
        <f t="shared" si="4"/>
        <v>0</v>
      </c>
      <c r="V20" s="51">
        <f t="shared" si="5"/>
        <v>30</v>
      </c>
      <c r="W20" s="52"/>
      <c r="X20" s="48" t="str">
        <f t="shared" si="23"/>
        <v/>
      </c>
      <c r="Y20" s="49"/>
      <c r="Z20" s="50" t="str">
        <f t="shared" si="24"/>
        <v/>
      </c>
      <c r="AA20" s="42">
        <f t="shared" si="6"/>
        <v>0</v>
      </c>
      <c r="AB20" s="51">
        <f t="shared" si="7"/>
        <v>2826</v>
      </c>
      <c r="AC20" s="53"/>
      <c r="AD20" s="54" t="str">
        <f t="shared" si="8"/>
        <v/>
      </c>
      <c r="AE20" s="55" t="str">
        <f t="shared" si="25"/>
        <v/>
      </c>
      <c r="AF20" s="55" t="str">
        <f t="shared" si="9"/>
        <v/>
      </c>
      <c r="AG20" s="55" t="str">
        <f t="shared" si="10"/>
        <v/>
      </c>
      <c r="AH20" s="55" t="str">
        <f t="shared" si="26"/>
        <v/>
      </c>
      <c r="AI20" s="55" t="str">
        <f t="shared" si="11"/>
        <v/>
      </c>
      <c r="AJ20" s="56" t="e">
        <f t="shared" si="0"/>
        <v>#DIV/0!</v>
      </c>
      <c r="AK20" s="55" t="e">
        <f t="shared" si="27"/>
        <v>#DIV/0!</v>
      </c>
      <c r="AL20" s="57" t="e">
        <f t="shared" si="12"/>
        <v>#DIV/0!</v>
      </c>
      <c r="AM20" s="58"/>
      <c r="AN20" s="59" t="str">
        <f t="shared" si="13"/>
        <v/>
      </c>
      <c r="AO20" s="60" t="str">
        <f t="shared" si="28"/>
        <v/>
      </c>
      <c r="AP20" s="60" t="str">
        <f t="shared" si="14"/>
        <v/>
      </c>
      <c r="AQ20" s="60" t="str">
        <f t="shared" si="29"/>
        <v/>
      </c>
      <c r="AR20" s="61" t="e">
        <f t="shared" si="1"/>
        <v>#DIV/0!</v>
      </c>
      <c r="AS20" s="62" t="e">
        <f t="shared" si="30"/>
        <v>#DIV/0!</v>
      </c>
      <c r="AT20" s="58"/>
      <c r="AU20" s="200" t="e">
        <f>((Q20+Q21+Q22+Q23+Q24+Q25)/(W20+W21+W22+W23+W24+W25))*1000000</f>
        <v>#DIV/0!</v>
      </c>
      <c r="AV20" s="201" t="e">
        <f>((S20+S21+S22+S23+S24+S25)/(Y20+Y21+Y22+Y23+Y24+Y25))*1000000</f>
        <v>#DIV/0!</v>
      </c>
      <c r="AW20" s="202" t="e">
        <f>((U20+U21+U22+U23+U24+U25)/(AA20+AA21+AA22+AA23+AA24+AA25))*1000000</f>
        <v>#DIV/0!</v>
      </c>
      <c r="AX20" s="18"/>
      <c r="AY20" s="63" t="str">
        <f t="shared" si="15"/>
        <v/>
      </c>
      <c r="AZ20" s="61" t="str">
        <f t="shared" si="31"/>
        <v/>
      </c>
      <c r="BA20" s="61" t="str">
        <f t="shared" si="16"/>
        <v/>
      </c>
      <c r="BB20" s="61" t="str">
        <f t="shared" si="32"/>
        <v/>
      </c>
      <c r="BC20" s="56">
        <f t="shared" si="17"/>
        <v>66.878980891719749</v>
      </c>
      <c r="BD20" s="57">
        <f t="shared" si="33"/>
        <v>251.62379941941745</v>
      </c>
      <c r="BU20" s="35"/>
      <c r="BV20" s="36"/>
      <c r="BW20" s="36"/>
      <c r="BX20" s="36"/>
      <c r="BY20" s="35"/>
      <c r="BZ20" s="35"/>
      <c r="CA20" s="35"/>
      <c r="CB20" s="36"/>
      <c r="CC20" s="36"/>
      <c r="CD20" s="36"/>
      <c r="CE20" s="35"/>
      <c r="CF20" s="35"/>
      <c r="CG20" s="35"/>
      <c r="CH20" s="35"/>
      <c r="CI20" s="35"/>
    </row>
    <row r="21" spans="1:87" s="34" customFormat="1" ht="18" customHeight="1">
      <c r="A21" s="19"/>
      <c r="B21" s="19"/>
      <c r="C21" s="198" t="s">
        <v>42</v>
      </c>
      <c r="D21" s="37"/>
      <c r="E21" s="38"/>
      <c r="F21" s="39" t="str">
        <f>+IF(E21="","",SUM($E$14:E21)/(COUNT($E$14:E21)))</f>
        <v/>
      </c>
      <c r="G21" s="40"/>
      <c r="H21" s="41" t="str">
        <f>+IF(G21="","",SUM($G$14:G21)/(COUNT($G$14:G21)))</f>
        <v/>
      </c>
      <c r="I21" s="42">
        <f t="shared" si="18"/>
        <v>0</v>
      </c>
      <c r="J21" s="42">
        <f>+IF(I21="","",SUM($I$14:I21)/(COUNT($I$14:I21)))</f>
        <v>39.25</v>
      </c>
      <c r="K21" s="43"/>
      <c r="L21" s="44" t="str">
        <f t="shared" si="19"/>
        <v/>
      </c>
      <c r="M21" s="45"/>
      <c r="N21" s="46" t="str">
        <f t="shared" si="20"/>
        <v/>
      </c>
      <c r="O21" s="42">
        <f t="shared" si="2"/>
        <v>0</v>
      </c>
      <c r="P21" s="50">
        <f t="shared" si="3"/>
        <v>4</v>
      </c>
      <c r="Q21" s="47"/>
      <c r="R21" s="48" t="str">
        <f t="shared" si="21"/>
        <v/>
      </c>
      <c r="S21" s="49"/>
      <c r="T21" s="50" t="str">
        <f t="shared" si="22"/>
        <v/>
      </c>
      <c r="U21" s="42">
        <f t="shared" si="4"/>
        <v>0</v>
      </c>
      <c r="V21" s="51">
        <f t="shared" si="5"/>
        <v>30</v>
      </c>
      <c r="W21" s="52"/>
      <c r="X21" s="48" t="str">
        <f t="shared" si="23"/>
        <v/>
      </c>
      <c r="Y21" s="49"/>
      <c r="Z21" s="50" t="str">
        <f t="shared" si="24"/>
        <v/>
      </c>
      <c r="AA21" s="42">
        <f t="shared" si="6"/>
        <v>0</v>
      </c>
      <c r="AB21" s="51">
        <f t="shared" si="7"/>
        <v>2826</v>
      </c>
      <c r="AC21" s="53"/>
      <c r="AD21" s="54" t="str">
        <f t="shared" si="8"/>
        <v/>
      </c>
      <c r="AE21" s="55" t="str">
        <f t="shared" si="25"/>
        <v/>
      </c>
      <c r="AF21" s="55" t="str">
        <f t="shared" si="9"/>
        <v/>
      </c>
      <c r="AG21" s="55" t="str">
        <f t="shared" si="10"/>
        <v/>
      </c>
      <c r="AH21" s="55" t="str">
        <f t="shared" si="26"/>
        <v/>
      </c>
      <c r="AI21" s="55" t="str">
        <f t="shared" si="11"/>
        <v/>
      </c>
      <c r="AJ21" s="56" t="e">
        <f t="shared" si="0"/>
        <v>#DIV/0!</v>
      </c>
      <c r="AK21" s="55" t="e">
        <f t="shared" si="27"/>
        <v>#DIV/0!</v>
      </c>
      <c r="AL21" s="57" t="e">
        <f t="shared" si="12"/>
        <v>#DIV/0!</v>
      </c>
      <c r="AM21" s="58"/>
      <c r="AN21" s="59" t="str">
        <f t="shared" si="13"/>
        <v/>
      </c>
      <c r="AO21" s="60" t="str">
        <f t="shared" si="28"/>
        <v/>
      </c>
      <c r="AP21" s="60" t="str">
        <f t="shared" si="14"/>
        <v/>
      </c>
      <c r="AQ21" s="60" t="str">
        <f t="shared" si="29"/>
        <v/>
      </c>
      <c r="AR21" s="61" t="e">
        <f t="shared" si="1"/>
        <v>#DIV/0!</v>
      </c>
      <c r="AS21" s="62" t="e">
        <f t="shared" si="30"/>
        <v>#DIV/0!</v>
      </c>
      <c r="AT21" s="58"/>
      <c r="AU21" s="200"/>
      <c r="AV21" s="201"/>
      <c r="AW21" s="202"/>
      <c r="AX21" s="18"/>
      <c r="AY21" s="63" t="str">
        <f t="shared" si="15"/>
        <v/>
      </c>
      <c r="AZ21" s="61" t="str">
        <f t="shared" si="31"/>
        <v/>
      </c>
      <c r="BA21" s="61" t="str">
        <f t="shared" si="16"/>
        <v/>
      </c>
      <c r="BB21" s="61" t="str">
        <f t="shared" si="32"/>
        <v/>
      </c>
      <c r="BC21" s="56">
        <f t="shared" si="17"/>
        <v>76.433121019108285</v>
      </c>
      <c r="BD21" s="57">
        <f t="shared" si="33"/>
        <v>328.05692043852571</v>
      </c>
      <c r="BU21" s="35"/>
      <c r="BV21" s="36"/>
      <c r="BW21" s="36"/>
      <c r="BX21" s="36"/>
      <c r="BY21" s="35"/>
      <c r="BZ21" s="35"/>
      <c r="CA21" s="35"/>
      <c r="CB21" s="36"/>
      <c r="CC21" s="36"/>
      <c r="CD21" s="36"/>
      <c r="CE21" s="35"/>
      <c r="CF21" s="35"/>
      <c r="CG21" s="35"/>
      <c r="CH21" s="35"/>
      <c r="CI21" s="35"/>
    </row>
    <row r="22" spans="1:87" s="34" customFormat="1" ht="18" customHeight="1">
      <c r="A22" s="19"/>
      <c r="B22" s="19"/>
      <c r="C22" s="198" t="s">
        <v>43</v>
      </c>
      <c r="D22" s="37"/>
      <c r="E22" s="38"/>
      <c r="F22" s="39" t="str">
        <f>+IF(E22="","",SUM($E$14:E22)/(COUNT($E$14:E22)))</f>
        <v/>
      </c>
      <c r="G22" s="40"/>
      <c r="H22" s="41" t="str">
        <f>+IF(G22="","",SUM($G$14:G22)/(COUNT($G$14:G22)))</f>
        <v/>
      </c>
      <c r="I22" s="42">
        <f t="shared" si="18"/>
        <v>0</v>
      </c>
      <c r="J22" s="42">
        <f>+IF(I22="","",SUM($I$14:I22)/(COUNT($I$14:I22)))</f>
        <v>34.888888888888886</v>
      </c>
      <c r="K22" s="43"/>
      <c r="L22" s="44" t="str">
        <f t="shared" si="19"/>
        <v/>
      </c>
      <c r="M22" s="45"/>
      <c r="N22" s="46" t="str">
        <f t="shared" si="20"/>
        <v/>
      </c>
      <c r="O22" s="42">
        <f t="shared" si="2"/>
        <v>0</v>
      </c>
      <c r="P22" s="50">
        <f t="shared" si="3"/>
        <v>4</v>
      </c>
      <c r="Q22" s="47"/>
      <c r="R22" s="48" t="str">
        <f t="shared" si="21"/>
        <v/>
      </c>
      <c r="S22" s="49"/>
      <c r="T22" s="50" t="str">
        <f t="shared" si="22"/>
        <v/>
      </c>
      <c r="U22" s="42">
        <f t="shared" si="4"/>
        <v>0</v>
      </c>
      <c r="V22" s="51">
        <f t="shared" si="5"/>
        <v>30</v>
      </c>
      <c r="W22" s="52"/>
      <c r="X22" s="48" t="str">
        <f t="shared" si="23"/>
        <v/>
      </c>
      <c r="Y22" s="49"/>
      <c r="Z22" s="50" t="str">
        <f t="shared" si="24"/>
        <v/>
      </c>
      <c r="AA22" s="42">
        <f t="shared" si="6"/>
        <v>0</v>
      </c>
      <c r="AB22" s="51">
        <f t="shared" si="7"/>
        <v>2826</v>
      </c>
      <c r="AC22" s="53"/>
      <c r="AD22" s="54" t="str">
        <f t="shared" si="8"/>
        <v/>
      </c>
      <c r="AE22" s="55" t="str">
        <f t="shared" si="25"/>
        <v/>
      </c>
      <c r="AF22" s="55" t="str">
        <f t="shared" si="9"/>
        <v/>
      </c>
      <c r="AG22" s="55" t="str">
        <f t="shared" si="10"/>
        <v/>
      </c>
      <c r="AH22" s="55" t="str">
        <f t="shared" si="26"/>
        <v/>
      </c>
      <c r="AI22" s="55" t="str">
        <f t="shared" si="11"/>
        <v/>
      </c>
      <c r="AJ22" s="56" t="e">
        <f t="shared" si="0"/>
        <v>#DIV/0!</v>
      </c>
      <c r="AK22" s="55" t="e">
        <f t="shared" si="27"/>
        <v>#DIV/0!</v>
      </c>
      <c r="AL22" s="57" t="e">
        <f t="shared" si="12"/>
        <v>#DIV/0!</v>
      </c>
      <c r="AM22" s="58"/>
      <c r="AN22" s="59" t="str">
        <f t="shared" si="13"/>
        <v/>
      </c>
      <c r="AO22" s="60" t="str">
        <f t="shared" si="28"/>
        <v/>
      </c>
      <c r="AP22" s="60" t="str">
        <f t="shared" si="14"/>
        <v/>
      </c>
      <c r="AQ22" s="60" t="str">
        <f t="shared" si="29"/>
        <v/>
      </c>
      <c r="AR22" s="61" t="e">
        <f t="shared" si="1"/>
        <v>#DIV/0!</v>
      </c>
      <c r="AS22" s="62" t="e">
        <f t="shared" si="30"/>
        <v>#DIV/0!</v>
      </c>
      <c r="AT22" s="58"/>
      <c r="AU22" s="200"/>
      <c r="AV22" s="201"/>
      <c r="AW22" s="202"/>
      <c r="AX22" s="18"/>
      <c r="AY22" s="63" t="str">
        <f t="shared" si="15"/>
        <v/>
      </c>
      <c r="AZ22" s="61" t="str">
        <f t="shared" si="31"/>
        <v/>
      </c>
      <c r="BA22" s="61" t="str">
        <f t="shared" si="16"/>
        <v/>
      </c>
      <c r="BB22" s="61" t="str">
        <f t="shared" si="32"/>
        <v/>
      </c>
      <c r="BC22" s="56">
        <f t="shared" si="17"/>
        <v>85.98726114649682</v>
      </c>
      <c r="BD22" s="57">
        <f t="shared" si="33"/>
        <v>414.04418158502256</v>
      </c>
      <c r="BU22" s="35"/>
      <c r="BV22" s="36"/>
      <c r="BW22" s="36"/>
      <c r="BX22" s="36"/>
      <c r="BY22" s="35"/>
      <c r="BZ22" s="35"/>
      <c r="CA22" s="35"/>
      <c r="CB22" s="36"/>
      <c r="CC22" s="36"/>
      <c r="CD22" s="36"/>
      <c r="CE22" s="35"/>
      <c r="CF22" s="35"/>
      <c r="CG22" s="35"/>
      <c r="CH22" s="35"/>
      <c r="CI22" s="35"/>
    </row>
    <row r="23" spans="1:87" s="34" customFormat="1" ht="18" customHeight="1">
      <c r="A23" s="19"/>
      <c r="B23" s="19"/>
      <c r="C23" s="198" t="s">
        <v>44</v>
      </c>
      <c r="D23" s="37"/>
      <c r="E23" s="38"/>
      <c r="F23" s="39" t="str">
        <f>+IF(E23="","",SUM($E$14:E23)/(COUNT($E$14:E23)))</f>
        <v/>
      </c>
      <c r="G23" s="40"/>
      <c r="H23" s="41" t="str">
        <f>+IF(G23="","",SUM($G$14:G23)/(COUNT($G$14:G23)))</f>
        <v/>
      </c>
      <c r="I23" s="42">
        <f t="shared" si="18"/>
        <v>0</v>
      </c>
      <c r="J23" s="42">
        <f>+IF(I23="","",SUM($I$14:I23)/(COUNT($I$14:I23)))</f>
        <v>31.4</v>
      </c>
      <c r="K23" s="43"/>
      <c r="L23" s="44" t="str">
        <f t="shared" si="19"/>
        <v/>
      </c>
      <c r="M23" s="45"/>
      <c r="N23" s="46" t="str">
        <f t="shared" si="20"/>
        <v/>
      </c>
      <c r="O23" s="42">
        <f t="shared" si="2"/>
        <v>0</v>
      </c>
      <c r="P23" s="50">
        <f t="shared" si="3"/>
        <v>4</v>
      </c>
      <c r="Q23" s="47"/>
      <c r="R23" s="48" t="str">
        <f t="shared" si="21"/>
        <v/>
      </c>
      <c r="S23" s="49"/>
      <c r="T23" s="50" t="str">
        <f t="shared" si="22"/>
        <v/>
      </c>
      <c r="U23" s="42">
        <f t="shared" si="4"/>
        <v>0</v>
      </c>
      <c r="V23" s="51">
        <f t="shared" si="5"/>
        <v>30</v>
      </c>
      <c r="W23" s="52"/>
      <c r="X23" s="48" t="str">
        <f t="shared" si="23"/>
        <v/>
      </c>
      <c r="Y23" s="49"/>
      <c r="Z23" s="50" t="str">
        <f t="shared" si="24"/>
        <v/>
      </c>
      <c r="AA23" s="42">
        <f t="shared" si="6"/>
        <v>0</v>
      </c>
      <c r="AB23" s="51">
        <f t="shared" si="7"/>
        <v>2826</v>
      </c>
      <c r="AC23" s="64"/>
      <c r="AD23" s="54" t="str">
        <f t="shared" si="8"/>
        <v/>
      </c>
      <c r="AE23" s="55" t="str">
        <f t="shared" si="25"/>
        <v/>
      </c>
      <c r="AF23" s="55" t="str">
        <f t="shared" si="9"/>
        <v/>
      </c>
      <c r="AG23" s="55" t="str">
        <f t="shared" si="10"/>
        <v/>
      </c>
      <c r="AH23" s="55" t="str">
        <f t="shared" si="26"/>
        <v/>
      </c>
      <c r="AI23" s="55" t="str">
        <f t="shared" si="11"/>
        <v/>
      </c>
      <c r="AJ23" s="56" t="e">
        <f t="shared" si="0"/>
        <v>#DIV/0!</v>
      </c>
      <c r="AK23" s="55" t="e">
        <f t="shared" si="27"/>
        <v>#DIV/0!</v>
      </c>
      <c r="AL23" s="57" t="e">
        <f t="shared" si="12"/>
        <v>#DIV/0!</v>
      </c>
      <c r="AM23" s="58"/>
      <c r="AN23" s="59" t="str">
        <f t="shared" si="13"/>
        <v/>
      </c>
      <c r="AO23" s="60" t="str">
        <f t="shared" si="28"/>
        <v/>
      </c>
      <c r="AP23" s="60" t="str">
        <f t="shared" si="14"/>
        <v/>
      </c>
      <c r="AQ23" s="60" t="str">
        <f t="shared" si="29"/>
        <v/>
      </c>
      <c r="AR23" s="61" t="e">
        <f t="shared" si="1"/>
        <v>#DIV/0!</v>
      </c>
      <c r="AS23" s="62" t="e">
        <f t="shared" si="30"/>
        <v>#DIV/0!</v>
      </c>
      <c r="AT23" s="58"/>
      <c r="AU23" s="200"/>
      <c r="AV23" s="201"/>
      <c r="AW23" s="202"/>
      <c r="AX23" s="18"/>
      <c r="AY23" s="63" t="str">
        <f t="shared" si="15"/>
        <v/>
      </c>
      <c r="AZ23" s="61" t="str">
        <f t="shared" si="31"/>
        <v/>
      </c>
      <c r="BA23" s="61" t="str">
        <f t="shared" si="16"/>
        <v/>
      </c>
      <c r="BB23" s="61" t="str">
        <f t="shared" si="32"/>
        <v/>
      </c>
      <c r="BC23" s="56">
        <f t="shared" si="17"/>
        <v>95.541401273885356</v>
      </c>
      <c r="BD23" s="57">
        <f t="shared" si="33"/>
        <v>509.58558285890791</v>
      </c>
      <c r="BU23" s="35"/>
      <c r="BV23" s="36"/>
      <c r="BW23" s="36"/>
      <c r="BX23" s="36"/>
      <c r="BY23" s="35"/>
      <c r="BZ23" s="35"/>
      <c r="CA23" s="35"/>
      <c r="CB23" s="36"/>
      <c r="CC23" s="36"/>
      <c r="CD23" s="36"/>
      <c r="CE23" s="35"/>
      <c r="CF23" s="35"/>
      <c r="CG23" s="35"/>
      <c r="CH23" s="35"/>
      <c r="CI23" s="35"/>
    </row>
    <row r="24" spans="1:87" s="34" customFormat="1" ht="18" customHeight="1">
      <c r="A24" s="19"/>
      <c r="B24" s="19"/>
      <c r="C24" s="198" t="s">
        <v>45</v>
      </c>
      <c r="D24" s="37"/>
      <c r="E24" s="38"/>
      <c r="F24" s="39" t="str">
        <f>+IF(E24="","",SUM($E$14:E24)/(COUNT($E$14:E24)))</f>
        <v/>
      </c>
      <c r="G24" s="40"/>
      <c r="H24" s="41" t="str">
        <f>+IF(G24="","",SUM($G$14:G24)/(COUNT($G$14:G24)))</f>
        <v/>
      </c>
      <c r="I24" s="42">
        <f t="shared" si="18"/>
        <v>0</v>
      </c>
      <c r="J24" s="42">
        <f>+IF(I24="","",SUM($I$14:I24)/(COUNT($I$14:I24)))</f>
        <v>28.545454545454547</v>
      </c>
      <c r="K24" s="43"/>
      <c r="L24" s="44" t="str">
        <f t="shared" si="19"/>
        <v/>
      </c>
      <c r="M24" s="45"/>
      <c r="N24" s="46" t="str">
        <f t="shared" si="20"/>
        <v/>
      </c>
      <c r="O24" s="42">
        <f t="shared" si="2"/>
        <v>0</v>
      </c>
      <c r="P24" s="50">
        <f t="shared" si="3"/>
        <v>4</v>
      </c>
      <c r="Q24" s="47"/>
      <c r="R24" s="48" t="str">
        <f t="shared" si="21"/>
        <v/>
      </c>
      <c r="S24" s="49"/>
      <c r="T24" s="50" t="str">
        <f t="shared" si="22"/>
        <v/>
      </c>
      <c r="U24" s="42">
        <f t="shared" si="4"/>
        <v>0</v>
      </c>
      <c r="V24" s="51">
        <f t="shared" si="5"/>
        <v>30</v>
      </c>
      <c r="W24" s="52"/>
      <c r="X24" s="48" t="str">
        <f t="shared" si="23"/>
        <v/>
      </c>
      <c r="Y24" s="49"/>
      <c r="Z24" s="50" t="str">
        <f t="shared" si="24"/>
        <v/>
      </c>
      <c r="AA24" s="42">
        <f t="shared" si="6"/>
        <v>0</v>
      </c>
      <c r="AB24" s="51">
        <f t="shared" si="7"/>
        <v>2826</v>
      </c>
      <c r="AC24" s="64"/>
      <c r="AD24" s="54" t="str">
        <f t="shared" si="8"/>
        <v/>
      </c>
      <c r="AE24" s="55" t="str">
        <f t="shared" si="25"/>
        <v/>
      </c>
      <c r="AF24" s="55" t="str">
        <f t="shared" si="9"/>
        <v/>
      </c>
      <c r="AG24" s="55" t="str">
        <f t="shared" si="10"/>
        <v/>
      </c>
      <c r="AH24" s="55" t="str">
        <f t="shared" si="26"/>
        <v/>
      </c>
      <c r="AI24" s="55" t="str">
        <f t="shared" si="11"/>
        <v/>
      </c>
      <c r="AJ24" s="56" t="e">
        <f t="shared" si="0"/>
        <v>#DIV/0!</v>
      </c>
      <c r="AK24" s="55" t="e">
        <f t="shared" si="27"/>
        <v>#DIV/0!</v>
      </c>
      <c r="AL24" s="57" t="e">
        <f t="shared" si="12"/>
        <v>#DIV/0!</v>
      </c>
      <c r="AM24" s="58"/>
      <c r="AN24" s="59" t="str">
        <f t="shared" si="13"/>
        <v/>
      </c>
      <c r="AO24" s="60" t="str">
        <f t="shared" si="28"/>
        <v/>
      </c>
      <c r="AP24" s="60" t="str">
        <f t="shared" si="14"/>
        <v/>
      </c>
      <c r="AQ24" s="60" t="str">
        <f t="shared" si="29"/>
        <v/>
      </c>
      <c r="AR24" s="61" t="e">
        <f t="shared" si="1"/>
        <v>#DIV/0!</v>
      </c>
      <c r="AS24" s="62" t="e">
        <f t="shared" si="30"/>
        <v>#DIV/0!</v>
      </c>
      <c r="AT24" s="58"/>
      <c r="AU24" s="200"/>
      <c r="AV24" s="201"/>
      <c r="AW24" s="202"/>
      <c r="AX24" s="18"/>
      <c r="AY24" s="63" t="str">
        <f t="shared" si="15"/>
        <v/>
      </c>
      <c r="AZ24" s="61" t="str">
        <f t="shared" si="31"/>
        <v/>
      </c>
      <c r="BA24" s="61" t="str">
        <f t="shared" si="16"/>
        <v/>
      </c>
      <c r="BB24" s="61" t="str">
        <f t="shared" si="32"/>
        <v/>
      </c>
      <c r="BC24" s="56">
        <f t="shared" si="17"/>
        <v>105.09554140127389</v>
      </c>
      <c r="BD24" s="57">
        <f t="shared" si="33"/>
        <v>614.68112426018183</v>
      </c>
      <c r="BU24" s="35"/>
      <c r="BV24" s="36"/>
      <c r="BW24" s="36"/>
      <c r="BX24" s="36"/>
      <c r="BY24" s="35"/>
      <c r="BZ24" s="35"/>
      <c r="CA24" s="35"/>
      <c r="CB24" s="36"/>
      <c r="CC24" s="36"/>
      <c r="CD24" s="36"/>
      <c r="CE24" s="35"/>
      <c r="CF24" s="35"/>
      <c r="CG24" s="35"/>
      <c r="CH24" s="35"/>
      <c r="CI24" s="35"/>
    </row>
    <row r="25" spans="1:87" s="34" customFormat="1" ht="18" customHeight="1" thickBot="1">
      <c r="A25" s="19"/>
      <c r="B25" s="19"/>
      <c r="C25" s="255" t="s">
        <v>46</v>
      </c>
      <c r="D25" s="65"/>
      <c r="E25" s="66"/>
      <c r="F25" s="67" t="str">
        <f>+IF(E25="","",SUM($E$14:E25)/(COUNT($E$14:E25)))</f>
        <v/>
      </c>
      <c r="G25" s="68"/>
      <c r="H25" s="69" t="str">
        <f>+IF(G25="","",SUM($G$14:G25)/(COUNT($G$14:G25)))</f>
        <v/>
      </c>
      <c r="I25" s="70">
        <f t="shared" si="18"/>
        <v>0</v>
      </c>
      <c r="J25" s="70">
        <f>+IF(I25="","",SUM($I$14:I25)/(COUNT($I$14:I25)))</f>
        <v>26.166666666666668</v>
      </c>
      <c r="K25" s="71"/>
      <c r="L25" s="44" t="str">
        <f t="shared" si="19"/>
        <v/>
      </c>
      <c r="M25" s="72"/>
      <c r="N25" s="46" t="str">
        <f t="shared" si="20"/>
        <v/>
      </c>
      <c r="O25" s="70">
        <f t="shared" si="2"/>
        <v>0</v>
      </c>
      <c r="P25" s="73">
        <f t="shared" si="3"/>
        <v>4</v>
      </c>
      <c r="Q25" s="74"/>
      <c r="R25" s="48" t="str">
        <f t="shared" si="21"/>
        <v/>
      </c>
      <c r="S25" s="75"/>
      <c r="T25" s="50" t="str">
        <f t="shared" si="22"/>
        <v/>
      </c>
      <c r="U25" s="70">
        <f t="shared" si="4"/>
        <v>0</v>
      </c>
      <c r="V25" s="76">
        <f t="shared" si="5"/>
        <v>30</v>
      </c>
      <c r="W25" s="77"/>
      <c r="X25" s="48" t="str">
        <f t="shared" si="23"/>
        <v/>
      </c>
      <c r="Y25" s="75"/>
      <c r="Z25" s="50" t="str">
        <f t="shared" si="24"/>
        <v/>
      </c>
      <c r="AA25" s="70">
        <f t="shared" si="6"/>
        <v>0</v>
      </c>
      <c r="AB25" s="76">
        <f t="shared" si="7"/>
        <v>2826</v>
      </c>
      <c r="AC25" s="78"/>
      <c r="AD25" s="79" t="str">
        <f t="shared" si="8"/>
        <v/>
      </c>
      <c r="AE25" s="80" t="str">
        <f t="shared" si="25"/>
        <v/>
      </c>
      <c r="AF25" s="55" t="str">
        <f t="shared" si="9"/>
        <v/>
      </c>
      <c r="AG25" s="55" t="str">
        <f t="shared" si="10"/>
        <v/>
      </c>
      <c r="AH25" s="80" t="str">
        <f t="shared" si="26"/>
        <v/>
      </c>
      <c r="AI25" s="80" t="str">
        <f t="shared" si="11"/>
        <v/>
      </c>
      <c r="AJ25" s="81" t="e">
        <f t="shared" si="0"/>
        <v>#DIV/0!</v>
      </c>
      <c r="AK25" s="80" t="e">
        <f t="shared" si="27"/>
        <v>#DIV/0!</v>
      </c>
      <c r="AL25" s="82" t="e">
        <f t="shared" si="12"/>
        <v>#DIV/0!</v>
      </c>
      <c r="AM25" s="83"/>
      <c r="AN25" s="84" t="str">
        <f t="shared" si="13"/>
        <v/>
      </c>
      <c r="AO25" s="85" t="str">
        <f t="shared" si="28"/>
        <v/>
      </c>
      <c r="AP25" s="85" t="str">
        <f t="shared" si="14"/>
        <v/>
      </c>
      <c r="AQ25" s="85" t="str">
        <f t="shared" si="29"/>
        <v/>
      </c>
      <c r="AR25" s="86" t="e">
        <f t="shared" si="1"/>
        <v>#DIV/0!</v>
      </c>
      <c r="AS25" s="87" t="e">
        <f t="shared" si="30"/>
        <v>#DIV/0!</v>
      </c>
      <c r="AT25" s="83"/>
      <c r="AU25" s="209"/>
      <c r="AV25" s="210"/>
      <c r="AW25" s="211"/>
      <c r="AX25" s="18"/>
      <c r="AY25" s="88" t="str">
        <f t="shared" si="15"/>
        <v/>
      </c>
      <c r="AZ25" s="86" t="str">
        <f t="shared" si="31"/>
        <v/>
      </c>
      <c r="BA25" s="86" t="str">
        <f t="shared" si="16"/>
        <v/>
      </c>
      <c r="BB25" s="86" t="str">
        <f t="shared" si="32"/>
        <v/>
      </c>
      <c r="BC25" s="81">
        <f t="shared" si="17"/>
        <v>114.64968152866241</v>
      </c>
      <c r="BD25" s="82">
        <f t="shared" si="33"/>
        <v>729.33080578884426</v>
      </c>
      <c r="BU25" s="35"/>
      <c r="BV25" s="36"/>
      <c r="BW25" s="36"/>
      <c r="BX25" s="36"/>
      <c r="BY25" s="35"/>
      <c r="BZ25" s="35"/>
      <c r="CA25" s="35"/>
      <c r="CB25" s="36"/>
      <c r="CC25" s="36"/>
      <c r="CD25" s="36"/>
      <c r="CE25" s="35"/>
      <c r="CF25" s="35"/>
      <c r="CG25" s="35"/>
      <c r="CH25" s="35"/>
      <c r="CI25" s="35"/>
    </row>
    <row r="26" spans="1:87" s="7" customFormat="1" ht="8.25" customHeight="1">
      <c r="A26" s="168"/>
      <c r="B26" s="168"/>
      <c r="C26" s="168"/>
      <c r="D26" s="169"/>
      <c r="E26" s="170"/>
      <c r="F26" s="170"/>
      <c r="G26" s="170"/>
      <c r="H26" s="170"/>
      <c r="I26" s="171"/>
      <c r="J26" s="172"/>
      <c r="K26" s="172"/>
      <c r="L26" s="172"/>
      <c r="M26" s="172"/>
      <c r="N26" s="172"/>
      <c r="O26" s="173"/>
      <c r="P26" s="172"/>
      <c r="Q26" s="172"/>
      <c r="R26" s="172"/>
      <c r="S26" s="172"/>
      <c r="T26" s="172"/>
      <c r="U26" s="171"/>
      <c r="V26" s="174"/>
      <c r="W26" s="174"/>
      <c r="X26" s="174"/>
      <c r="Y26" s="174"/>
      <c r="Z26" s="174"/>
      <c r="AA26" s="175"/>
      <c r="AB26" s="89"/>
      <c r="AC26" s="89"/>
      <c r="AD26" s="89"/>
      <c r="AE26" s="89"/>
      <c r="AF26" s="89"/>
      <c r="AG26" s="89"/>
      <c r="AH26" s="89"/>
      <c r="AI26" s="89"/>
      <c r="AJ26" s="92"/>
      <c r="AK26" s="90"/>
      <c r="AL26" s="90"/>
      <c r="AM26" s="90"/>
      <c r="AN26" s="90"/>
      <c r="AO26" s="90"/>
      <c r="AP26" s="90"/>
      <c r="AQ26" s="90"/>
      <c r="AR26" s="92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2"/>
      <c r="BE26" s="90"/>
      <c r="BF26" s="91"/>
      <c r="BX26" s="92"/>
      <c r="BY26" s="92"/>
      <c r="BZ26" s="92"/>
      <c r="CD26" s="92"/>
      <c r="CE26" s="92"/>
      <c r="CF26" s="92"/>
    </row>
    <row r="27" spans="1:87" ht="13.9" customHeight="1">
      <c r="D27" s="267" t="s">
        <v>47</v>
      </c>
      <c r="E27" s="267"/>
      <c r="F27" s="268" t="s">
        <v>48</v>
      </c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</row>
    <row r="28" spans="1:87" ht="13.9">
      <c r="D28" s="167"/>
      <c r="E28" s="167"/>
      <c r="F28" s="268" t="s">
        <v>49</v>
      </c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7"/>
      <c r="BU28" s="7"/>
      <c r="BV28" s="7"/>
      <c r="BW28" s="7"/>
      <c r="BX28" s="92"/>
      <c r="BY28" s="92"/>
      <c r="BZ28" s="91"/>
      <c r="CA28" s="7"/>
      <c r="CB28" s="7"/>
      <c r="CC28" s="7"/>
      <c r="CD28" s="7"/>
      <c r="CE28" s="7"/>
      <c r="CF28" s="7"/>
      <c r="CG28" s="7"/>
      <c r="CH28" s="7"/>
      <c r="CI28" s="7"/>
    </row>
    <row r="29" spans="1:87" ht="13.9">
      <c r="F29" s="268" t="s">
        <v>50</v>
      </c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U29" s="7"/>
      <c r="BV29" s="7"/>
      <c r="BW29" s="7"/>
      <c r="BX29" s="92"/>
      <c r="BY29" s="92"/>
      <c r="BZ29" s="91"/>
      <c r="CA29" s="7"/>
      <c r="CB29" s="7"/>
      <c r="CC29" s="7"/>
      <c r="CD29" s="7"/>
      <c r="CE29" s="7"/>
      <c r="CF29" s="7"/>
      <c r="CG29" s="7"/>
      <c r="CH29" s="7"/>
      <c r="CI29" s="7"/>
    </row>
    <row r="30" spans="1:87" ht="13.9">
      <c r="F30" s="268" t="s">
        <v>51</v>
      </c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</row>
    <row r="31" spans="1:87">
      <c r="F31" s="95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</row>
    <row r="32" spans="1:87" ht="13.9" customHeight="1" thickBot="1">
      <c r="F32" s="8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</row>
    <row r="33" spans="2:87" ht="22.9" customHeight="1">
      <c r="B33" s="178"/>
      <c r="C33" s="263" t="s">
        <v>52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179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</row>
    <row r="34" spans="2:87" ht="13.9" thickBot="1">
      <c r="B34" s="180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81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</row>
    <row r="35" spans="2:87" ht="13.15" customHeight="1">
      <c r="B35" s="180"/>
      <c r="C35" s="227" t="s">
        <v>53</v>
      </c>
      <c r="D35" s="228"/>
      <c r="E35" s="228"/>
      <c r="F35" s="228"/>
      <c r="G35" s="228"/>
      <c r="H35" s="228"/>
      <c r="I35" s="229"/>
      <c r="J35" s="177"/>
      <c r="K35" s="233" t="s">
        <v>54</v>
      </c>
      <c r="L35" s="234"/>
      <c r="M35" s="234"/>
      <c r="N35" s="234"/>
      <c r="O35" s="234"/>
      <c r="P35" s="234"/>
      <c r="Q35" s="234"/>
      <c r="R35" s="234"/>
      <c r="S35" s="235"/>
      <c r="T35" s="177"/>
      <c r="U35" s="233" t="s">
        <v>55</v>
      </c>
      <c r="V35" s="234"/>
      <c r="W35" s="234"/>
      <c r="X35" s="234"/>
      <c r="Y35" s="234"/>
      <c r="Z35" s="234"/>
      <c r="AA35" s="234"/>
      <c r="AB35" s="234"/>
      <c r="AC35" s="235"/>
      <c r="AD35" s="181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</row>
    <row r="36" spans="2:87" ht="18.600000000000001" customHeight="1" thickBot="1">
      <c r="B36" s="180"/>
      <c r="C36" s="230"/>
      <c r="D36" s="231"/>
      <c r="E36" s="231"/>
      <c r="F36" s="231"/>
      <c r="G36" s="231"/>
      <c r="H36" s="231"/>
      <c r="I36" s="232"/>
      <c r="J36" s="177"/>
      <c r="K36" s="236"/>
      <c r="L36" s="237"/>
      <c r="M36" s="237"/>
      <c r="N36" s="237"/>
      <c r="O36" s="237"/>
      <c r="P36" s="237"/>
      <c r="Q36" s="237"/>
      <c r="R36" s="237"/>
      <c r="S36" s="238"/>
      <c r="T36" s="177"/>
      <c r="U36" s="236"/>
      <c r="V36" s="237"/>
      <c r="W36" s="237"/>
      <c r="X36" s="237"/>
      <c r="Y36" s="237"/>
      <c r="Z36" s="237"/>
      <c r="AA36" s="237"/>
      <c r="AB36" s="237"/>
      <c r="AC36" s="238"/>
      <c r="AD36" s="181"/>
    </row>
    <row r="37" spans="2:87">
      <c r="B37" s="180"/>
      <c r="C37" s="154"/>
      <c r="D37" s="155"/>
      <c r="E37" s="156"/>
      <c r="F37" s="156"/>
      <c r="G37" s="156"/>
      <c r="H37" s="156"/>
      <c r="I37" s="157"/>
      <c r="J37" s="177"/>
      <c r="K37" s="164"/>
      <c r="L37" s="155"/>
      <c r="M37" s="155"/>
      <c r="N37" s="155"/>
      <c r="O37" s="155"/>
      <c r="P37" s="155"/>
      <c r="Q37" s="155"/>
      <c r="R37" s="155"/>
      <c r="S37" s="157"/>
      <c r="T37" s="177"/>
      <c r="U37" s="164"/>
      <c r="V37" s="155"/>
      <c r="W37" s="155"/>
      <c r="X37" s="155"/>
      <c r="Y37" s="155"/>
      <c r="Z37" s="155"/>
      <c r="AA37" s="155"/>
      <c r="AB37" s="155"/>
      <c r="AC37" s="157"/>
      <c r="AD37" s="181"/>
    </row>
    <row r="38" spans="2:87">
      <c r="B38" s="180"/>
      <c r="C38" s="158"/>
      <c r="I38" s="159"/>
      <c r="J38" s="177"/>
      <c r="K38" s="165"/>
      <c r="S38" s="159"/>
      <c r="T38" s="177"/>
      <c r="U38" s="165"/>
      <c r="AC38" s="159"/>
      <c r="AD38" s="181"/>
    </row>
    <row r="39" spans="2:87">
      <c r="B39" s="180"/>
      <c r="C39" s="158"/>
      <c r="I39" s="159"/>
      <c r="J39" s="177"/>
      <c r="K39" s="165"/>
      <c r="S39" s="159"/>
      <c r="T39" s="177"/>
      <c r="U39" s="165"/>
      <c r="AC39" s="159"/>
      <c r="AD39" s="181"/>
    </row>
    <row r="40" spans="2:87">
      <c r="B40" s="180"/>
      <c r="C40" s="158"/>
      <c r="I40" s="159"/>
      <c r="J40" s="177"/>
      <c r="K40" s="165"/>
      <c r="S40" s="159"/>
      <c r="T40" s="177"/>
      <c r="U40" s="165"/>
      <c r="AC40" s="159"/>
      <c r="AD40" s="181"/>
    </row>
    <row r="41" spans="2:87">
      <c r="B41" s="180"/>
      <c r="C41" s="158"/>
      <c r="I41" s="159"/>
      <c r="J41" s="177"/>
      <c r="K41" s="165"/>
      <c r="S41" s="159"/>
      <c r="T41" s="177"/>
      <c r="U41" s="165"/>
      <c r="AC41" s="159"/>
      <c r="AD41" s="181"/>
    </row>
    <row r="42" spans="2:87">
      <c r="B42" s="180"/>
      <c r="C42" s="158"/>
      <c r="I42" s="159"/>
      <c r="J42" s="177"/>
      <c r="K42" s="165"/>
      <c r="S42" s="159"/>
      <c r="T42" s="177"/>
      <c r="U42" s="165"/>
      <c r="AC42" s="159"/>
      <c r="AD42" s="181"/>
    </row>
    <row r="43" spans="2:87">
      <c r="B43" s="180"/>
      <c r="C43" s="158"/>
      <c r="I43" s="159"/>
      <c r="J43" s="177"/>
      <c r="K43" s="165"/>
      <c r="S43" s="159"/>
      <c r="T43" s="177"/>
      <c r="U43" s="165"/>
      <c r="AC43" s="159"/>
      <c r="AD43" s="181"/>
    </row>
    <row r="44" spans="2:87">
      <c r="B44" s="180"/>
      <c r="C44" s="264" t="s">
        <v>56</v>
      </c>
      <c r="D44" s="265"/>
      <c r="E44" s="265"/>
      <c r="F44" s="265"/>
      <c r="G44" s="265"/>
      <c r="H44" s="265"/>
      <c r="I44" s="266"/>
      <c r="J44" s="177"/>
      <c r="K44" s="264" t="s">
        <v>57</v>
      </c>
      <c r="L44" s="265"/>
      <c r="M44" s="265"/>
      <c r="N44" s="265"/>
      <c r="O44" s="265"/>
      <c r="P44" s="265"/>
      <c r="Q44" s="265"/>
      <c r="R44" s="265"/>
      <c r="S44" s="266"/>
      <c r="T44" s="177"/>
      <c r="U44" s="264" t="s">
        <v>58</v>
      </c>
      <c r="V44" s="265"/>
      <c r="W44" s="265"/>
      <c r="X44" s="265"/>
      <c r="Y44" s="265"/>
      <c r="Z44" s="265"/>
      <c r="AA44" s="265"/>
      <c r="AB44" s="265"/>
      <c r="AC44" s="266"/>
      <c r="AD44" s="181"/>
    </row>
    <row r="45" spans="2:87" ht="13.9" thickBot="1">
      <c r="B45" s="180"/>
      <c r="C45" s="160"/>
      <c r="D45" s="161"/>
      <c r="E45" s="162"/>
      <c r="F45" s="162"/>
      <c r="G45" s="162"/>
      <c r="H45" s="162"/>
      <c r="I45" s="163"/>
      <c r="J45" s="177"/>
      <c r="K45" s="166"/>
      <c r="L45" s="161"/>
      <c r="M45" s="161"/>
      <c r="N45" s="161"/>
      <c r="O45" s="161"/>
      <c r="P45" s="161"/>
      <c r="Q45" s="161"/>
      <c r="R45" s="161"/>
      <c r="S45" s="163"/>
      <c r="T45" s="177"/>
      <c r="U45" s="166"/>
      <c r="V45" s="161"/>
      <c r="W45" s="161"/>
      <c r="X45" s="161"/>
      <c r="Y45" s="161"/>
      <c r="Z45" s="161"/>
      <c r="AA45" s="161"/>
      <c r="AB45" s="161"/>
      <c r="AC45" s="163"/>
      <c r="AD45" s="181"/>
    </row>
    <row r="46" spans="2:87">
      <c r="B46" s="180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81"/>
    </row>
    <row r="47" spans="2:87">
      <c r="B47" s="180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81"/>
    </row>
    <row r="48" spans="2:87" ht="13.9" thickBot="1">
      <c r="B48" s="182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4"/>
    </row>
  </sheetData>
  <protectedRanges>
    <protectedRange sqref="D14:H14 E15:E24 D15:D25 C14:C25 G15:G24 F15:F25 H15:H25" name="Rango7_1"/>
    <protectedRange sqref="I14:I25" name="Mes_1"/>
    <protectedRange sqref="I26" name="Rango1_1_1"/>
    <protectedRange sqref="O26" name="Rango2_2_1"/>
    <protectedRange sqref="U26" name="Rango3_1_1"/>
    <protectedRange sqref="AA26" name="Rango4_1_1"/>
    <protectedRange sqref="U14:U25" name="Rango3_2_1"/>
    <protectedRange sqref="AA14:AA25" name="Rango4_2_1"/>
  </protectedRanges>
  <mergeCells count="48">
    <mergeCell ref="C33:AC33"/>
    <mergeCell ref="K44:S44"/>
    <mergeCell ref="U44:AC44"/>
    <mergeCell ref="C44:I44"/>
    <mergeCell ref="D27:E27"/>
    <mergeCell ref="F28:AM28"/>
    <mergeCell ref="F29:AM29"/>
    <mergeCell ref="F30:AM30"/>
    <mergeCell ref="F27:AM27"/>
    <mergeCell ref="Q9:Z9"/>
    <mergeCell ref="AA7:AH7"/>
    <mergeCell ref="AA8:AH9"/>
    <mergeCell ref="C35:I36"/>
    <mergeCell ref="K35:S36"/>
    <mergeCell ref="U35:AC36"/>
    <mergeCell ref="E7:N7"/>
    <mergeCell ref="E8:N8"/>
    <mergeCell ref="E9:N9"/>
    <mergeCell ref="O7:P7"/>
    <mergeCell ref="O8:P8"/>
    <mergeCell ref="O9:P9"/>
    <mergeCell ref="C20:C25"/>
    <mergeCell ref="C8:D8"/>
    <mergeCell ref="C9:D9"/>
    <mergeCell ref="Q8:Z8"/>
    <mergeCell ref="AU20:AU25"/>
    <mergeCell ref="AV20:AV25"/>
    <mergeCell ref="AW20:AW25"/>
    <mergeCell ref="AD12:AL12"/>
    <mergeCell ref="AN12:AS12"/>
    <mergeCell ref="AU12:AW12"/>
    <mergeCell ref="AY12:BD12"/>
    <mergeCell ref="C14:C19"/>
    <mergeCell ref="AU14:AU19"/>
    <mergeCell ref="AV14:AV19"/>
    <mergeCell ref="AW14:AW19"/>
    <mergeCell ref="C12:C13"/>
    <mergeCell ref="D12:D13"/>
    <mergeCell ref="E12:J12"/>
    <mergeCell ref="K12:P12"/>
    <mergeCell ref="Q12:V12"/>
    <mergeCell ref="W12:AB12"/>
    <mergeCell ref="D1:O5"/>
    <mergeCell ref="P1:BE2"/>
    <mergeCell ref="P3:BE4"/>
    <mergeCell ref="P5:BE5"/>
    <mergeCell ref="C7:D7"/>
    <mergeCell ref="Q7:Z7"/>
  </mergeCells>
  <printOptions horizontalCentered="1"/>
  <pageMargins left="0.19685039370078741" right="0.19685039370078741" top="1.1811023622047245" bottom="0.39370078740157483" header="0" footer="0"/>
  <pageSetup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D2BB-2ACA-4C7D-A5EB-37A6ED70166D}">
  <sheetPr>
    <tabColor rgb="FFFFC000"/>
  </sheetPr>
  <dimension ref="A1:AG55"/>
  <sheetViews>
    <sheetView zoomScale="70" zoomScaleNormal="70" workbookViewId="0">
      <selection activeCell="AL14" sqref="AL14"/>
    </sheetView>
  </sheetViews>
  <sheetFormatPr defaultColWidth="11.42578125" defaultRowHeight="14.45"/>
  <cols>
    <col min="1" max="1" width="6.28515625" customWidth="1"/>
    <col min="2" max="2" width="5.5703125" customWidth="1"/>
    <col min="3" max="3" width="36.42578125" customWidth="1"/>
    <col min="4" max="4" width="19.85546875" customWidth="1"/>
    <col min="5" max="5" width="12.42578125" customWidth="1"/>
    <col min="6" max="6" width="7.42578125" customWidth="1"/>
    <col min="7" max="7" width="22.28515625" customWidth="1"/>
    <col min="8" max="8" width="13.7109375" customWidth="1"/>
    <col min="9" max="9" width="14.85546875" customWidth="1"/>
    <col min="10" max="10" width="9.7109375" customWidth="1"/>
    <col min="11" max="11" width="23.42578125" customWidth="1"/>
    <col min="12" max="12" width="38.85546875" customWidth="1"/>
    <col min="13" max="13" width="18.28515625" customWidth="1"/>
    <col min="14" max="14" width="50.7109375" customWidth="1"/>
  </cols>
  <sheetData>
    <row r="1" spans="1:26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thickBo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thickBot="1">
      <c r="A7" s="96"/>
      <c r="B7" s="96"/>
      <c r="C7" s="97" t="s">
        <v>0</v>
      </c>
      <c r="D7" s="269"/>
      <c r="E7" s="270"/>
      <c r="F7" s="270"/>
      <c r="G7" s="271"/>
      <c r="H7" s="97" t="s">
        <v>59</v>
      </c>
      <c r="I7" s="272"/>
      <c r="J7" s="272"/>
      <c r="K7" s="272"/>
      <c r="L7" s="272"/>
      <c r="M7" s="273" t="s">
        <v>2</v>
      </c>
      <c r="N7" s="274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>
      <c r="A8" s="96"/>
      <c r="B8" s="96"/>
      <c r="C8" s="98" t="s">
        <v>3</v>
      </c>
      <c r="D8" s="260"/>
      <c r="E8" s="261"/>
      <c r="F8" s="261"/>
      <c r="G8" s="261"/>
      <c r="H8" s="98" t="s">
        <v>4</v>
      </c>
      <c r="I8" s="275"/>
      <c r="J8" s="275"/>
      <c r="K8" s="275"/>
      <c r="L8" s="276"/>
      <c r="M8" s="277"/>
      <c r="N8" s="278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thickBot="1">
      <c r="A9" s="96"/>
      <c r="B9" s="96"/>
      <c r="C9" s="99" t="s">
        <v>5</v>
      </c>
      <c r="D9" s="281"/>
      <c r="E9" s="281"/>
      <c r="F9" s="281"/>
      <c r="G9" s="281"/>
      <c r="H9" s="99" t="s">
        <v>6</v>
      </c>
      <c r="I9" s="281"/>
      <c r="J9" s="281"/>
      <c r="K9" s="281"/>
      <c r="L9" s="281"/>
      <c r="M9" s="279"/>
      <c r="N9" s="280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thickBo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48.6" customHeight="1">
      <c r="A12" s="96"/>
      <c r="B12" s="100" t="s">
        <v>60</v>
      </c>
      <c r="C12" s="100" t="s">
        <v>61</v>
      </c>
      <c r="D12" s="100" t="s">
        <v>62</v>
      </c>
      <c r="E12" s="100" t="s">
        <v>63</v>
      </c>
      <c r="F12" s="100" t="s">
        <v>64</v>
      </c>
      <c r="G12" s="100" t="s">
        <v>65</v>
      </c>
      <c r="H12" s="100" t="s">
        <v>66</v>
      </c>
      <c r="I12" s="100" t="s">
        <v>67</v>
      </c>
      <c r="J12" s="100" t="s">
        <v>68</v>
      </c>
      <c r="K12" s="100" t="s">
        <v>69</v>
      </c>
      <c r="L12" s="100" t="s">
        <v>70</v>
      </c>
      <c r="M12" s="100" t="s">
        <v>71</v>
      </c>
      <c r="N12" s="100" t="s">
        <v>72</v>
      </c>
      <c r="O12" s="101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s="111" customFormat="1" ht="82.9">
      <c r="A13" s="102"/>
      <c r="B13" s="103">
        <v>1</v>
      </c>
      <c r="C13" s="104" t="s">
        <v>73</v>
      </c>
      <c r="D13" s="105" t="s">
        <v>74</v>
      </c>
      <c r="E13" s="104" t="s">
        <v>75</v>
      </c>
      <c r="F13" s="106">
        <v>34</v>
      </c>
      <c r="G13" s="107" t="s">
        <v>76</v>
      </c>
      <c r="H13" s="106"/>
      <c r="I13" s="108">
        <v>45658</v>
      </c>
      <c r="J13" s="109">
        <v>0.33333333333333331</v>
      </c>
      <c r="K13" s="110" t="s">
        <v>77</v>
      </c>
      <c r="L13" s="110" t="s">
        <v>78</v>
      </c>
      <c r="M13" s="110" t="s">
        <v>79</v>
      </c>
      <c r="N13" s="110" t="s">
        <v>80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spans="1:26" s="111" customFormat="1" ht="55.15">
      <c r="A14" s="102"/>
      <c r="B14" s="103">
        <v>2</v>
      </c>
      <c r="C14" s="112"/>
      <c r="D14" s="113"/>
      <c r="E14" s="112" t="s">
        <v>81</v>
      </c>
      <c r="F14" s="114">
        <v>18</v>
      </c>
      <c r="G14" s="107" t="s">
        <v>82</v>
      </c>
      <c r="H14" s="114">
        <v>0</v>
      </c>
      <c r="I14" s="115"/>
      <c r="J14" s="116">
        <v>0.73055555555555551</v>
      </c>
      <c r="K14" s="110" t="s">
        <v>77</v>
      </c>
      <c r="L14" s="110"/>
      <c r="M14" s="110"/>
      <c r="N14" s="110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spans="1:26" s="111" customFormat="1" ht="69">
      <c r="A15" s="102"/>
      <c r="B15" s="103">
        <v>3</v>
      </c>
      <c r="C15" s="112"/>
      <c r="D15" s="113"/>
      <c r="E15" s="112" t="s">
        <v>81</v>
      </c>
      <c r="F15" s="114">
        <v>56</v>
      </c>
      <c r="G15" s="107" t="s">
        <v>83</v>
      </c>
      <c r="H15" s="114"/>
      <c r="I15" s="115"/>
      <c r="J15" s="116" t="s">
        <v>84</v>
      </c>
      <c r="K15" s="110" t="s">
        <v>85</v>
      </c>
      <c r="L15" s="110"/>
      <c r="M15" s="110"/>
      <c r="N15" s="110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s="111" customFormat="1" ht="82.15" customHeight="1">
      <c r="A16" s="102"/>
      <c r="B16" s="103">
        <v>4</v>
      </c>
      <c r="C16" s="112"/>
      <c r="D16" s="113"/>
      <c r="E16" s="112" t="s">
        <v>75</v>
      </c>
      <c r="F16" s="114">
        <v>60</v>
      </c>
      <c r="G16" s="107" t="s">
        <v>86</v>
      </c>
      <c r="H16" s="114">
        <v>0</v>
      </c>
      <c r="I16" s="115"/>
      <c r="J16" s="116" t="s">
        <v>84</v>
      </c>
      <c r="K16" s="110" t="s">
        <v>85</v>
      </c>
      <c r="L16" s="110"/>
      <c r="M16" s="110"/>
      <c r="N16" s="110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s="111" customFormat="1" ht="40.9" customHeight="1">
      <c r="A17" s="102"/>
      <c r="B17" s="103">
        <v>5</v>
      </c>
      <c r="C17" s="112"/>
      <c r="D17" s="113"/>
      <c r="E17" s="112" t="s">
        <v>81</v>
      </c>
      <c r="F17" s="114">
        <v>25</v>
      </c>
      <c r="G17" s="107" t="s">
        <v>87</v>
      </c>
      <c r="H17" s="114"/>
      <c r="I17" s="115"/>
      <c r="J17" s="116">
        <v>3.888888888888889E-2</v>
      </c>
      <c r="K17" s="110" t="s">
        <v>88</v>
      </c>
      <c r="L17" s="110"/>
      <c r="M17" s="110"/>
      <c r="N17" s="110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s="111" customFormat="1" ht="62.45" customHeight="1">
      <c r="A18" s="102"/>
      <c r="B18" s="103">
        <v>6</v>
      </c>
      <c r="C18" s="117" t="s">
        <v>89</v>
      </c>
      <c r="D18" s="105" t="s">
        <v>74</v>
      </c>
      <c r="E18" s="112"/>
      <c r="F18" s="114"/>
      <c r="G18" s="107" t="s">
        <v>90</v>
      </c>
      <c r="H18" s="114">
        <v>0</v>
      </c>
      <c r="I18" s="115"/>
      <c r="J18" s="116">
        <v>0.46180555555555558</v>
      </c>
      <c r="K18" s="110" t="s">
        <v>91</v>
      </c>
      <c r="L18" s="110"/>
      <c r="M18" s="110"/>
      <c r="N18" s="110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s="111" customFormat="1" ht="23.45" customHeight="1">
      <c r="A19" s="102"/>
      <c r="B19" s="103" t="s">
        <v>92</v>
      </c>
      <c r="C19" s="112"/>
      <c r="D19" s="113"/>
      <c r="E19" s="112"/>
      <c r="F19" s="114"/>
      <c r="G19" s="107"/>
      <c r="H19" s="118"/>
      <c r="I19" s="115"/>
      <c r="J19" s="116"/>
      <c r="K19" s="110"/>
      <c r="L19" s="110"/>
      <c r="M19" s="110"/>
      <c r="N19" s="110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s="111" customFormat="1" ht="23.45" customHeight="1">
      <c r="A20" s="102"/>
      <c r="B20" s="103"/>
      <c r="C20" s="112"/>
      <c r="D20" s="113"/>
      <c r="E20" s="112"/>
      <c r="F20" s="114"/>
      <c r="G20" s="107"/>
      <c r="H20" s="118"/>
      <c r="I20" s="115"/>
      <c r="J20" s="116"/>
      <c r="K20" s="110"/>
      <c r="L20" s="110"/>
      <c r="M20" s="110"/>
      <c r="N20" s="110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s="111" customFormat="1" ht="23.45" customHeight="1">
      <c r="A21" s="102"/>
      <c r="B21" s="103"/>
      <c r="C21" s="112"/>
      <c r="D21" s="113"/>
      <c r="E21" s="112"/>
      <c r="F21" s="114"/>
      <c r="G21" s="107"/>
      <c r="H21" s="118"/>
      <c r="I21" s="115"/>
      <c r="J21" s="116"/>
      <c r="K21" s="110"/>
      <c r="L21" s="110"/>
      <c r="M21" s="110"/>
      <c r="N21" s="110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s="111" customFormat="1" ht="23.45" customHeight="1">
      <c r="A22" s="102"/>
      <c r="B22" s="103"/>
      <c r="C22" s="112"/>
      <c r="D22" s="113"/>
      <c r="E22" s="112"/>
      <c r="F22" s="114"/>
      <c r="G22" s="107"/>
      <c r="H22" s="118"/>
      <c r="I22" s="115"/>
      <c r="J22" s="116"/>
      <c r="K22" s="110"/>
      <c r="L22" s="110"/>
      <c r="M22" s="110"/>
      <c r="N22" s="110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s="111" customFormat="1" ht="23.45" customHeight="1">
      <c r="A23" s="102"/>
      <c r="B23" s="103"/>
      <c r="C23" s="112"/>
      <c r="D23" s="113"/>
      <c r="E23" s="112"/>
      <c r="F23" s="114"/>
      <c r="G23" s="107"/>
      <c r="H23" s="118"/>
      <c r="I23" s="115"/>
      <c r="J23" s="116"/>
      <c r="K23" s="110"/>
      <c r="L23" s="110"/>
      <c r="M23" s="110"/>
      <c r="N23" s="110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s="111" customFormat="1" ht="23.45" customHeight="1">
      <c r="A24" s="102"/>
      <c r="B24" s="103"/>
      <c r="C24" s="112"/>
      <c r="D24" s="113"/>
      <c r="E24" s="112"/>
      <c r="F24" s="114"/>
      <c r="G24" s="107"/>
      <c r="H24" s="118"/>
      <c r="I24" s="115"/>
      <c r="J24" s="116"/>
      <c r="K24" s="110"/>
      <c r="L24" s="110"/>
      <c r="M24" s="110"/>
      <c r="N24" s="110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spans="1:26" s="111" customFormat="1" ht="23.45" customHeight="1">
      <c r="A25" s="102"/>
      <c r="B25" s="103"/>
      <c r="C25" s="112"/>
      <c r="D25" s="113"/>
      <c r="E25" s="112"/>
      <c r="F25" s="114"/>
      <c r="G25" s="107"/>
      <c r="H25" s="118"/>
      <c r="I25" s="115"/>
      <c r="J25" s="116"/>
      <c r="K25" s="110"/>
      <c r="L25" s="110"/>
      <c r="M25" s="110"/>
      <c r="N25" s="110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spans="1:26" s="111" customFormat="1" ht="23.45" customHeight="1">
      <c r="A26" s="102"/>
      <c r="B26" s="103"/>
      <c r="C26" s="112"/>
      <c r="D26" s="113"/>
      <c r="E26" s="112"/>
      <c r="F26" s="114"/>
      <c r="G26" s="107"/>
      <c r="H26" s="118"/>
      <c r="I26" s="115"/>
      <c r="J26" s="116"/>
      <c r="K26" s="110"/>
      <c r="L26" s="110"/>
      <c r="M26" s="110"/>
      <c r="N26" s="110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6" s="111" customFormat="1" ht="23.45" customHeight="1">
      <c r="A27" s="102"/>
      <c r="B27" s="103"/>
      <c r="C27" s="112"/>
      <c r="D27" s="113"/>
      <c r="E27" s="112"/>
      <c r="F27" s="114"/>
      <c r="G27" s="107"/>
      <c r="H27" s="118"/>
      <c r="I27" s="115"/>
      <c r="J27" s="116"/>
      <c r="K27" s="110"/>
      <c r="L27" s="110"/>
      <c r="M27" s="110"/>
      <c r="N27" s="110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spans="1:26" s="111" customFormat="1" ht="23.45" customHeight="1" thickBot="1">
      <c r="A28" s="102"/>
      <c r="B28" s="119"/>
      <c r="C28" s="120"/>
      <c r="D28" s="121"/>
      <c r="E28" s="120"/>
      <c r="F28" s="122"/>
      <c r="G28" s="123"/>
      <c r="H28" s="124"/>
      <c r="I28" s="125"/>
      <c r="J28" s="126"/>
      <c r="K28" s="127"/>
      <c r="L28" s="127"/>
      <c r="M28" s="127"/>
      <c r="N28" s="127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spans="1:26">
      <c r="A29" s="96"/>
      <c r="B29" s="96"/>
      <c r="C29" s="96"/>
      <c r="D29" s="96"/>
      <c r="E29" s="128"/>
      <c r="F29" s="96"/>
      <c r="G29" s="128"/>
      <c r="H29" s="96"/>
      <c r="I29" s="96"/>
      <c r="J29" s="129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>
      <c r="A30" s="96"/>
      <c r="B30" s="96"/>
      <c r="C30" s="96"/>
      <c r="D30" s="96"/>
      <c r="E30" s="128"/>
      <c r="F30" s="96"/>
      <c r="G30" s="130"/>
      <c r="H30" s="96"/>
      <c r="I30" s="96"/>
      <c r="J30" s="129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>
      <c r="A31" s="96"/>
      <c r="B31" s="96"/>
      <c r="C31" s="96"/>
      <c r="D31" s="96"/>
      <c r="E31" s="128"/>
      <c r="F31" s="96"/>
      <c r="G31" s="128"/>
      <c r="H31" s="96"/>
      <c r="I31" s="96"/>
      <c r="J31" s="129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>
      <c r="A32" s="96"/>
      <c r="B32" s="96"/>
      <c r="C32" s="96"/>
      <c r="D32" s="96"/>
      <c r="E32" s="128"/>
      <c r="F32" s="96"/>
      <c r="G32" s="130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33">
      <c r="A33" s="96"/>
      <c r="B33" s="96"/>
      <c r="C33" s="96"/>
      <c r="D33" s="96"/>
      <c r="E33" s="128"/>
      <c r="F33" s="96"/>
      <c r="G33" s="131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33">
      <c r="A34" s="96"/>
      <c r="B34" s="96"/>
      <c r="C34" s="96"/>
      <c r="D34" s="96"/>
      <c r="E34" s="96"/>
      <c r="F34" s="96"/>
      <c r="G34" s="131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33">
      <c r="A35" s="96"/>
      <c r="B35" s="96"/>
      <c r="C35" s="96"/>
      <c r="D35" s="96"/>
      <c r="E35" s="96"/>
      <c r="F35" s="96"/>
      <c r="G35" s="131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33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33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33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</row>
    <row r="39" spans="1:33" ht="15" thickBo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</row>
    <row r="40" spans="1:33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132"/>
      <c r="AC40" s="133"/>
      <c r="AD40" s="133"/>
      <c r="AE40" s="133"/>
      <c r="AF40" s="134"/>
      <c r="AG40" s="96"/>
    </row>
    <row r="41" spans="1:33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135"/>
      <c r="AC41" s="136" t="s">
        <v>93</v>
      </c>
      <c r="AD41" s="136"/>
      <c r="AE41" s="136"/>
      <c r="AF41" s="137"/>
      <c r="AG41" s="96"/>
    </row>
    <row r="42" spans="1:33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135"/>
      <c r="AC42" s="136" t="s">
        <v>76</v>
      </c>
      <c r="AD42" s="136"/>
      <c r="AE42" s="136"/>
      <c r="AF42" s="137"/>
      <c r="AG42" s="96"/>
    </row>
    <row r="43" spans="1:3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Z43" s="96"/>
      <c r="AA43" s="96"/>
      <c r="AB43" s="135"/>
      <c r="AC43" s="136" t="s">
        <v>82</v>
      </c>
      <c r="AD43" s="136"/>
      <c r="AE43" s="136"/>
      <c r="AF43" s="137"/>
      <c r="AG43" s="96"/>
    </row>
    <row r="44" spans="1:33">
      <c r="Z44" s="96"/>
      <c r="AA44" s="96"/>
      <c r="AB44" s="135"/>
      <c r="AC44" s="136" t="s">
        <v>83</v>
      </c>
      <c r="AD44" s="136"/>
      <c r="AE44" s="136"/>
      <c r="AF44" s="137"/>
      <c r="AG44" s="96"/>
    </row>
    <row r="45" spans="1:33">
      <c r="Z45" s="96"/>
      <c r="AA45" s="96"/>
      <c r="AB45" s="135"/>
      <c r="AC45" s="136" t="s">
        <v>86</v>
      </c>
      <c r="AD45" s="136"/>
      <c r="AE45" s="136"/>
      <c r="AF45" s="137"/>
      <c r="AG45" s="96"/>
    </row>
    <row r="46" spans="1:33">
      <c r="Z46" s="96"/>
      <c r="AA46" s="96"/>
      <c r="AB46" s="135"/>
      <c r="AC46" s="136" t="s">
        <v>87</v>
      </c>
      <c r="AD46" s="136"/>
      <c r="AE46" s="136"/>
      <c r="AF46" s="137"/>
      <c r="AG46" s="96"/>
    </row>
    <row r="47" spans="1:33">
      <c r="Z47" s="96"/>
      <c r="AA47" s="96"/>
      <c r="AB47" s="135"/>
      <c r="AC47" s="136" t="s">
        <v>90</v>
      </c>
      <c r="AD47" s="136"/>
      <c r="AE47" s="136"/>
      <c r="AF47" s="137"/>
      <c r="AG47" s="96"/>
    </row>
    <row r="48" spans="1:33">
      <c r="Z48" s="96"/>
      <c r="AA48" s="96"/>
      <c r="AB48" s="135"/>
      <c r="AC48" s="136"/>
      <c r="AD48" s="136"/>
      <c r="AE48" s="136"/>
      <c r="AF48" s="137"/>
      <c r="AG48" s="96"/>
    </row>
    <row r="49" spans="26:33">
      <c r="Z49" s="96"/>
      <c r="AA49" s="96"/>
      <c r="AB49" s="135"/>
      <c r="AC49" s="136"/>
      <c r="AD49" s="136"/>
      <c r="AE49" s="136"/>
      <c r="AF49" s="137"/>
      <c r="AG49" s="96"/>
    </row>
    <row r="50" spans="26:33">
      <c r="Z50" s="96"/>
      <c r="AA50" s="96"/>
      <c r="AB50" s="135"/>
      <c r="AC50" s="136" t="s">
        <v>94</v>
      </c>
      <c r="AD50" s="136"/>
      <c r="AE50" s="136"/>
      <c r="AF50" s="137"/>
      <c r="AG50" s="96"/>
    </row>
    <row r="51" spans="26:33">
      <c r="Z51" s="96"/>
      <c r="AA51" s="96"/>
      <c r="AB51" s="135"/>
      <c r="AC51" s="136" t="s">
        <v>75</v>
      </c>
      <c r="AD51" s="136"/>
      <c r="AE51" s="136"/>
      <c r="AF51" s="137"/>
      <c r="AG51" s="96"/>
    </row>
    <row r="52" spans="26:33">
      <c r="Z52" s="96"/>
      <c r="AA52" s="96"/>
      <c r="AB52" s="135"/>
      <c r="AC52" s="136" t="s">
        <v>81</v>
      </c>
      <c r="AD52" s="136"/>
      <c r="AE52" s="136"/>
      <c r="AF52" s="137"/>
      <c r="AG52" s="96"/>
    </row>
    <row r="53" spans="26:33">
      <c r="Z53" s="96"/>
      <c r="AA53" s="96"/>
      <c r="AB53" s="135"/>
      <c r="AC53" s="136"/>
      <c r="AD53" s="136"/>
      <c r="AE53" s="136"/>
      <c r="AF53" s="137"/>
      <c r="AG53" s="96"/>
    </row>
    <row r="54" spans="26:33" ht="15" thickBot="1">
      <c r="Z54" s="96"/>
      <c r="AA54" s="96"/>
      <c r="AB54" s="138"/>
      <c r="AC54" s="139"/>
      <c r="AD54" s="139"/>
      <c r="AE54" s="139"/>
      <c r="AF54" s="140"/>
      <c r="AG54" s="96"/>
    </row>
    <row r="55" spans="26:33">
      <c r="Z55" s="96"/>
      <c r="AA55" s="96"/>
      <c r="AB55" s="96"/>
      <c r="AC55" s="96"/>
      <c r="AD55" s="96"/>
      <c r="AE55" s="96"/>
      <c r="AF55" s="96"/>
      <c r="AG55" s="96"/>
    </row>
  </sheetData>
  <mergeCells count="8">
    <mergeCell ref="D7:G7"/>
    <mergeCell ref="I7:L7"/>
    <mergeCell ref="M7:N7"/>
    <mergeCell ref="D8:G8"/>
    <mergeCell ref="I8:L8"/>
    <mergeCell ref="M8:N9"/>
    <mergeCell ref="D9:G9"/>
    <mergeCell ref="I9:L9"/>
  </mergeCells>
  <dataValidations count="2">
    <dataValidation type="list" allowBlank="1" showInputMessage="1" showErrorMessage="1" sqref="G13:G32" xr:uid="{A267DD67-E45A-4F77-9B12-E2B950DE219F}">
      <formula1>$AC$42:$AC$47</formula1>
    </dataValidation>
    <dataValidation type="list" allowBlank="1" showInputMessage="1" showErrorMessage="1" sqref="E13:E33" xr:uid="{F9F06CAB-4858-43DD-9591-3EA722EAD2A6}">
      <formula1>$AC$51:$AC$52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77D87A028CE4AB7D5DE10AC35DC92" ma:contentTypeVersion="19" ma:contentTypeDescription="Crear nuevo documento." ma:contentTypeScope="" ma:versionID="a3ea0e219ce42042c644c75789661006">
  <xsd:schema xmlns:xsd="http://www.w3.org/2001/XMLSchema" xmlns:xs="http://www.w3.org/2001/XMLSchema" xmlns:p="http://schemas.microsoft.com/office/2006/metadata/properties" xmlns:ns1="http://schemas.microsoft.com/sharepoint/v3" xmlns:ns2="3a7908c4-3817-460b-9280-749dac495a5a" xmlns:ns3="a6ca539c-3e64-4a5d-8028-2b17ea353d03" targetNamespace="http://schemas.microsoft.com/office/2006/metadata/properties" ma:root="true" ma:fieldsID="ca5a9ed0b74450a716b7009995c0dfc2" ns1:_="" ns2:_="" ns3:_="">
    <xsd:import namespace="http://schemas.microsoft.com/sharepoint/v3"/>
    <xsd:import namespace="3a7908c4-3817-460b-9280-749dac495a5a"/>
    <xsd:import namespace="a6ca539c-3e64-4a5d-8028-2b17ea35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08c4-3817-460b-9280-749dac49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a539c-3e64-4a5d-8028-2b17ea353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0777e4-66c3-414a-9c7d-47f3f53cbb06}" ma:internalName="TaxCatchAll" ma:showField="CatchAllData" ma:web="a6ca539c-3e64-4a5d-8028-2b17ea35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a7908c4-3817-460b-9280-749dac495a5a">
      <Terms xmlns="http://schemas.microsoft.com/office/infopath/2007/PartnerControls"/>
    </lcf76f155ced4ddcb4097134ff3c332f>
    <_ip_UnifiedCompliancePolicyProperties xmlns="http://schemas.microsoft.com/sharepoint/v3" xsi:nil="true"/>
    <TaxCatchAll xmlns="a6ca539c-3e64-4a5d-8028-2b17ea353d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CD876-9439-4E9D-905B-D9226E0C3C5D}"/>
</file>

<file path=customXml/itemProps2.xml><?xml version="1.0" encoding="utf-8"?>
<ds:datastoreItem xmlns:ds="http://schemas.openxmlformats.org/officeDocument/2006/customXml" ds:itemID="{1F05F20B-1219-41D3-BE5C-4896D83AFD6F}"/>
</file>

<file path=customXml/itemProps3.xml><?xml version="1.0" encoding="utf-8"?>
<ds:datastoreItem xmlns:ds="http://schemas.openxmlformats.org/officeDocument/2006/customXml" ds:itemID="{43AB1E6B-1646-4976-A1AB-3AD3B7C21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Olivos Lagos</dc:creator>
  <cp:keywords/>
  <dc:description/>
  <cp:lastModifiedBy>Rafael Olivos Lagos</cp:lastModifiedBy>
  <cp:revision/>
  <dcterms:created xsi:type="dcterms:W3CDTF">2025-01-15T13:37:53Z</dcterms:created>
  <dcterms:modified xsi:type="dcterms:W3CDTF">2025-01-20T18:57:27Z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0x010100FD977D87A028CE4AB7D5DE10AC35DC92</vt:lpwstr>
  </property>
  <property fmtid="{D5CDD505-2E9C-101B-9397-08002B2CF9AE}" pid="3" name="MediaServiceImageTags">
    <vt:lpwstr/>
  </property>
</Properties>
</file>